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15.xml" ContentType="application/vnd.openxmlformats-officedocument.drawingml.chartshapes+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19815" windowHeight="7395" firstSheet="6" activeTab="8"/>
  </bookViews>
  <sheets>
    <sheet name="الارقام القياسية للمخرجات" sheetId="1" r:id="rId1"/>
    <sheet name="نسب المساهمة الفصلية للمخرجات" sheetId="2" r:id="rId2"/>
    <sheet name="نسب المساهمة السنوية للمخرجات" sheetId="3" r:id="rId3"/>
    <sheet name="الارقام القياسية للمدخلات" sheetId="4" r:id="rId4"/>
    <sheet name="نسبة المساهمة الفصلي للمدخلات" sheetId="5" r:id="rId5"/>
    <sheet name="نسبة المساهمة السنوي للمدخلات" sheetId="6" r:id="rId6"/>
    <sheet name="الارقام القياسية للكمية الانتاج" sheetId="7" r:id="rId7"/>
    <sheet name="نسبة المساهمة الفصلي للكميات" sheetId="8" r:id="rId8"/>
    <sheet name="نسبة المساهمة السنوي للكميات" sheetId="9" r:id="rId9"/>
  </sheets>
  <definedNames>
    <definedName name="OLE_LINK1" localSheetId="0">'الارقام القياسية للمخرجات'!$F$11</definedName>
    <definedName name="OLE_LINK3" localSheetId="0">'الارقام القياسية للمخرجات'!$E$11</definedName>
    <definedName name="_xlnm.Print_Area" localSheetId="6">'الارقام القياسية للكمية الانتاج'!$A$2:$H$28</definedName>
    <definedName name="_xlnm.Print_Area" localSheetId="0">'الارقام القياسية للمخرجات'!$A$1:$J$28</definedName>
    <definedName name="_xlnm.Print_Area" localSheetId="1">'نسب المساهمة الفصلية للمخرجات'!$A$1:$I$28</definedName>
    <definedName name="_xlnm.Print_Area" localSheetId="5">'نسبة المساهمة السنوي للمدخلات'!$A$1:$H$28</definedName>
  </definedNames>
  <calcPr calcId="124519"/>
</workbook>
</file>

<file path=xl/calcChain.xml><?xml version="1.0" encoding="utf-8"?>
<calcChain xmlns="http://schemas.openxmlformats.org/spreadsheetml/2006/main">
  <c r="F14" i="3"/>
  <c r="H11" i="7"/>
  <c r="H12"/>
  <c r="H13"/>
  <c r="H14"/>
  <c r="H15"/>
  <c r="H16"/>
  <c r="H17"/>
  <c r="H18"/>
  <c r="H19"/>
  <c r="H20"/>
  <c r="H21"/>
  <c r="H22"/>
  <c r="H23"/>
  <c r="H24"/>
  <c r="H25"/>
  <c r="H26"/>
  <c r="H27"/>
  <c r="H28"/>
  <c r="H11" i="1" l="1"/>
  <c r="H12"/>
  <c r="H13"/>
  <c r="H14"/>
  <c r="H15"/>
  <c r="H16"/>
  <c r="H17"/>
  <c r="H18"/>
  <c r="H19"/>
  <c r="H20"/>
  <c r="H21"/>
  <c r="H22"/>
  <c r="H23"/>
  <c r="H24"/>
  <c r="H25"/>
  <c r="H26"/>
  <c r="H27"/>
  <c r="H28"/>
  <c r="F28" i="3" l="1"/>
  <c r="F10" l="1"/>
  <c r="G10"/>
  <c r="G10" i="2"/>
  <c r="G12"/>
  <c r="G16"/>
  <c r="G18"/>
  <c r="G24"/>
  <c r="G26"/>
  <c r="G14"/>
  <c r="G20"/>
  <c r="G22"/>
  <c r="F10" i="9"/>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F10" i="8"/>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7"/>
  <c r="I10" s="1"/>
  <c r="H10"/>
  <c r="G11"/>
  <c r="G12"/>
  <c r="I12" s="1"/>
  <c r="K12"/>
  <c r="G13"/>
  <c r="I13" s="1"/>
  <c r="K13"/>
  <c r="G14"/>
  <c r="I14" s="1"/>
  <c r="K14"/>
  <c r="G15"/>
  <c r="I15" s="1"/>
  <c r="K15"/>
  <c r="G16"/>
  <c r="I16" s="1"/>
  <c r="K16"/>
  <c r="G17"/>
  <c r="I17" s="1"/>
  <c r="K17"/>
  <c r="G18"/>
  <c r="I18" s="1"/>
  <c r="K18"/>
  <c r="G19"/>
  <c r="I19" s="1"/>
  <c r="K19"/>
  <c r="G20"/>
  <c r="I20" s="1"/>
  <c r="K20"/>
  <c r="G21"/>
  <c r="I21" s="1"/>
  <c r="K27"/>
  <c r="G22"/>
  <c r="I22" s="1"/>
  <c r="G23"/>
  <c r="I23" s="1"/>
  <c r="G24"/>
  <c r="I24" s="1"/>
  <c r="G25"/>
  <c r="I25" s="1"/>
  <c r="G26"/>
  <c r="I26" s="1"/>
  <c r="G27"/>
  <c r="I27" s="1"/>
  <c r="G28"/>
  <c r="K28"/>
  <c r="F10" i="6"/>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F10" i="5"/>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4"/>
  <c r="I10" s="1"/>
  <c r="H10"/>
  <c r="G11"/>
  <c r="H11"/>
  <c r="G12"/>
  <c r="I12" s="1"/>
  <c r="H12"/>
  <c r="K12" s="1"/>
  <c r="G13"/>
  <c r="I13" s="1"/>
  <c r="H13"/>
  <c r="K13" s="1"/>
  <c r="G14"/>
  <c r="I14" s="1"/>
  <c r="H14"/>
  <c r="K14" s="1"/>
  <c r="G15"/>
  <c r="I15" s="1"/>
  <c r="H15"/>
  <c r="K15" s="1"/>
  <c r="G16"/>
  <c r="I16" s="1"/>
  <c r="H16"/>
  <c r="K16" s="1"/>
  <c r="G17"/>
  <c r="I17" s="1"/>
  <c r="H17"/>
  <c r="K17" s="1"/>
  <c r="G18"/>
  <c r="I18" s="1"/>
  <c r="H18"/>
  <c r="K18" s="1"/>
  <c r="G19"/>
  <c r="I19" s="1"/>
  <c r="H19"/>
  <c r="K19" s="1"/>
  <c r="G20"/>
  <c r="I20" s="1"/>
  <c r="H20"/>
  <c r="K20" s="1"/>
  <c r="G21"/>
  <c r="I21" s="1"/>
  <c r="H21"/>
  <c r="K27" s="1"/>
  <c r="G22"/>
  <c r="I22" s="1"/>
  <c r="H22"/>
  <c r="G23"/>
  <c r="I23" s="1"/>
  <c r="H23"/>
  <c r="G24"/>
  <c r="I24" s="1"/>
  <c r="H24"/>
  <c r="G25"/>
  <c r="I25" s="1"/>
  <c r="H25"/>
  <c r="G26"/>
  <c r="I26" s="1"/>
  <c r="H26"/>
  <c r="G27"/>
  <c r="I27" s="1"/>
  <c r="H27"/>
  <c r="G28"/>
  <c r="H28"/>
  <c r="K28" s="1"/>
  <c r="I28" i="3"/>
  <c r="G27"/>
  <c r="F27"/>
  <c r="G26"/>
  <c r="F26"/>
  <c r="G25"/>
  <c r="F25"/>
  <c r="G24"/>
  <c r="F24"/>
  <c r="G23"/>
  <c r="F23"/>
  <c r="G22"/>
  <c r="F22"/>
  <c r="G21"/>
  <c r="F21"/>
  <c r="I27" s="1"/>
  <c r="G20"/>
  <c r="F20"/>
  <c r="I20" s="1"/>
  <c r="G19"/>
  <c r="F19"/>
  <c r="I19" s="1"/>
  <c r="G18"/>
  <c r="F18"/>
  <c r="I18" s="1"/>
  <c r="G17"/>
  <c r="F17"/>
  <c r="I17" s="1"/>
  <c r="G16"/>
  <c r="F16"/>
  <c r="I16" s="1"/>
  <c r="G15"/>
  <c r="F15"/>
  <c r="I15" s="1"/>
  <c r="G14"/>
  <c r="I14"/>
  <c r="G13"/>
  <c r="F13"/>
  <c r="I13" s="1"/>
  <c r="G12"/>
  <c r="F12"/>
  <c r="I12" s="1"/>
  <c r="G11"/>
  <c r="F11"/>
  <c r="K28" i="1"/>
  <c r="G28"/>
  <c r="G27"/>
  <c r="I27" s="1"/>
  <c r="G26"/>
  <c r="I26" s="1"/>
  <c r="G25"/>
  <c r="I25" s="1"/>
  <c r="G24"/>
  <c r="I24" s="1"/>
  <c r="G23"/>
  <c r="I23" s="1"/>
  <c r="G22"/>
  <c r="I22" s="1"/>
  <c r="K27"/>
  <c r="G21"/>
  <c r="I21" s="1"/>
  <c r="K20"/>
  <c r="G20"/>
  <c r="I20" s="1"/>
  <c r="K19"/>
  <c r="G19"/>
  <c r="I19" s="1"/>
  <c r="K18"/>
  <c r="G18"/>
  <c r="I18" s="1"/>
  <c r="K17"/>
  <c r="G17"/>
  <c r="I17" s="1"/>
  <c r="K16"/>
  <c r="G16"/>
  <c r="I16" s="1"/>
  <c r="K15"/>
  <c r="G15"/>
  <c r="I15" s="1"/>
  <c r="K14"/>
  <c r="G14"/>
  <c r="I14" s="1"/>
  <c r="K13"/>
  <c r="G13"/>
  <c r="I13" s="1"/>
  <c r="K12"/>
  <c r="G12"/>
  <c r="I12" s="1"/>
  <c r="G11"/>
  <c r="H10"/>
  <c r="G10"/>
  <c r="I10" s="1"/>
  <c r="F28" i="2" l="1"/>
  <c r="I28" s="1"/>
  <c r="F26"/>
  <c r="F24"/>
  <c r="F22"/>
  <c r="F20"/>
  <c r="I20" s="1"/>
  <c r="F18"/>
  <c r="I18" s="1"/>
  <c r="F16"/>
  <c r="I16" s="1"/>
  <c r="F12"/>
  <c r="I12" s="1"/>
  <c r="F10"/>
  <c r="G27"/>
  <c r="G25"/>
  <c r="G23"/>
  <c r="G21"/>
  <c r="G19"/>
  <c r="G17"/>
  <c r="G15"/>
  <c r="G13"/>
  <c r="G11"/>
  <c r="F14"/>
  <c r="I14" s="1"/>
  <c r="F27"/>
  <c r="F25"/>
  <c r="F23"/>
  <c r="F21"/>
  <c r="I27" s="1"/>
  <c r="F19"/>
  <c r="I19" s="1"/>
  <c r="F17"/>
  <c r="I17" s="1"/>
  <c r="F15"/>
  <c r="I15" s="1"/>
  <c r="F13"/>
  <c r="I13" s="1"/>
  <c r="F11"/>
  <c r="G28" i="3"/>
  <c r="H25" s="1"/>
  <c r="G28" i="8"/>
  <c r="H11" s="1"/>
  <c r="G28" i="5"/>
  <c r="H25" s="1"/>
  <c r="G28" i="6"/>
  <c r="H24" s="1"/>
  <c r="G28" i="9"/>
  <c r="H11" s="1"/>
  <c r="I28" i="7"/>
  <c r="J10" s="1"/>
  <c r="J28" s="1"/>
  <c r="I28" i="4"/>
  <c r="J24" s="1"/>
  <c r="I28" i="1"/>
  <c r="J18" s="1"/>
  <c r="G28" i="2" l="1"/>
  <c r="H24" s="1"/>
  <c r="H10" i="3"/>
  <c r="H22"/>
  <c r="H13"/>
  <c r="H21"/>
  <c r="H12"/>
  <c r="H19"/>
  <c r="H24"/>
  <c r="H17"/>
  <c r="H23"/>
  <c r="H16"/>
  <c r="H27"/>
  <c r="H15"/>
  <c r="H20"/>
  <c r="H20" i="5"/>
  <c r="H21"/>
  <c r="H18"/>
  <c r="H19"/>
  <c r="H24"/>
  <c r="H27"/>
  <c r="H12"/>
  <c r="H13"/>
  <c r="H23"/>
  <c r="H10"/>
  <c r="H26"/>
  <c r="H11"/>
  <c r="H16"/>
  <c r="H17"/>
  <c r="H14"/>
  <c r="H22"/>
  <c r="H15"/>
  <c r="H24" i="8"/>
  <c r="H21"/>
  <c r="H10"/>
  <c r="H18"/>
  <c r="J18" i="4"/>
  <c r="J23"/>
  <c r="J25"/>
  <c r="J21"/>
  <c r="J10"/>
  <c r="J28" s="1"/>
  <c r="J20"/>
  <c r="J13"/>
  <c r="H26" i="3"/>
  <c r="H11"/>
  <c r="H14"/>
  <c r="H18"/>
  <c r="J27" i="4"/>
  <c r="H26" i="8"/>
  <c r="H22"/>
  <c r="H14"/>
  <c r="H17"/>
  <c r="H27"/>
  <c r="H19"/>
  <c r="H13"/>
  <c r="H20"/>
  <c r="H25"/>
  <c r="H12"/>
  <c r="H16"/>
  <c r="H23"/>
  <c r="H15"/>
  <c r="H26" i="9"/>
  <c r="J14" i="7"/>
  <c r="J18"/>
  <c r="H16" i="6"/>
  <c r="H15"/>
  <c r="H23"/>
  <c r="H10"/>
  <c r="H22" i="9"/>
  <c r="J15" i="7"/>
  <c r="J22"/>
  <c r="H21" i="6"/>
  <c r="H18"/>
  <c r="H12"/>
  <c r="H11"/>
  <c r="H19"/>
  <c r="H17"/>
  <c r="H27"/>
  <c r="H26"/>
  <c r="H14"/>
  <c r="H13"/>
  <c r="H25"/>
  <c r="H22"/>
  <c r="H20"/>
  <c r="J19" i="4"/>
  <c r="J17"/>
  <c r="J26"/>
  <c r="J16"/>
  <c r="J12"/>
  <c r="J15"/>
  <c r="J22"/>
  <c r="J14"/>
  <c r="J20" i="1"/>
  <c r="J14"/>
  <c r="H10" i="9"/>
  <c r="H23"/>
  <c r="H27"/>
  <c r="H12"/>
  <c r="H13"/>
  <c r="H14"/>
  <c r="H15"/>
  <c r="H16"/>
  <c r="H17"/>
  <c r="H18"/>
  <c r="H19"/>
  <c r="H20"/>
  <c r="H21"/>
  <c r="H25"/>
  <c r="H24"/>
  <c r="J25" i="7"/>
  <c r="J19"/>
  <c r="J13"/>
  <c r="J24"/>
  <c r="J21"/>
  <c r="J17"/>
  <c r="J12"/>
  <c r="J27"/>
  <c r="J20"/>
  <c r="J16"/>
  <c r="J26"/>
  <c r="J23"/>
  <c r="J27" i="1"/>
  <c r="J26"/>
  <c r="J25"/>
  <c r="J23"/>
  <c r="J22"/>
  <c r="J17"/>
  <c r="J13"/>
  <c r="J24"/>
  <c r="J21"/>
  <c r="J19"/>
  <c r="J12"/>
  <c r="J10"/>
  <c r="J16"/>
  <c r="J15"/>
  <c r="H18" i="2" l="1"/>
  <c r="H14"/>
  <c r="H23"/>
  <c r="H26"/>
  <c r="H22"/>
  <c r="H15"/>
  <c r="H12"/>
  <c r="H10"/>
  <c r="H11"/>
  <c r="H17"/>
  <c r="H20"/>
  <c r="H21"/>
  <c r="H13"/>
  <c r="H27"/>
  <c r="H25"/>
  <c r="H16"/>
  <c r="H19"/>
  <c r="H28" i="5"/>
  <c r="H28" i="3"/>
  <c r="H28" i="8"/>
  <c r="H28" i="6"/>
  <c r="H28" i="9"/>
  <c r="J28" i="1"/>
  <c r="H28" i="2" l="1"/>
</calcChain>
</file>

<file path=xl/sharedStrings.xml><?xml version="1.0" encoding="utf-8"?>
<sst xmlns="http://schemas.openxmlformats.org/spreadsheetml/2006/main" count="285" uniqueCount="54">
  <si>
    <t>(100=2012)</t>
  </si>
  <si>
    <t>ت</t>
  </si>
  <si>
    <t xml:space="preserve">القسم </t>
  </si>
  <si>
    <t>الوزن</t>
  </si>
  <si>
    <t>معدل التغير الفصلي %</t>
  </si>
  <si>
    <t>معدل التغير السنوي %</t>
  </si>
  <si>
    <t>المساهمة في نسبة التغير السنوي للرقم القياسي العام</t>
  </si>
  <si>
    <t>المساهمة في نسبة التغير السنوي للرقم القياسي العام %</t>
  </si>
  <si>
    <t>المواد الغذائية</t>
  </si>
  <si>
    <t>المشروبات</t>
  </si>
  <si>
    <t>المنسوجات</t>
  </si>
  <si>
    <t>الملابس ، تهيئة وصبغ الفراء</t>
  </si>
  <si>
    <t>دبغ وتهيئة الجلود ، صناعة حقائب الأمتعة وحقائب اليد والسروج والأعنة والأحذية</t>
  </si>
  <si>
    <t>الورق ومنتجات الورق</t>
  </si>
  <si>
    <t>الطباعة والنشر واستنساخ وسائط الأعلام المسجلة</t>
  </si>
  <si>
    <t>المنتجات النفطية المكررة</t>
  </si>
  <si>
    <t>المواد والمنتجات الكيمياوية</t>
  </si>
  <si>
    <t>منتجات المطاط واللدائن</t>
  </si>
  <si>
    <t>منتجات المعادن اللافلزية الأخرى</t>
  </si>
  <si>
    <t>منتجات المعادن المركبة باستثناء المكائن والمعدات</t>
  </si>
  <si>
    <t>معدات وأجهزة الراديو والتلفزيون والاتصالات</t>
  </si>
  <si>
    <t>صناعة الآلات ذات الإغراض العامة الأخرى</t>
  </si>
  <si>
    <t>صناعة المحركات والمولدات والمحولات الكهربائية وصناعة أجهزة توزيع الكهرباء والتحكم فيها</t>
  </si>
  <si>
    <t>صناعة  تجميع السيارات</t>
  </si>
  <si>
    <t>صناعة الدراجات الهوائية ومركبات العجزة</t>
  </si>
  <si>
    <t>الأثاث وصناعة منتجات غير مصنفة في محل أخر</t>
  </si>
  <si>
    <t>00</t>
  </si>
  <si>
    <t>الرقم القياسي العام</t>
  </si>
  <si>
    <t>المساهمة في نسبة التغير الفصلي للرقم القياسي العام</t>
  </si>
  <si>
    <t>المساهمة في نسبة التغير الفصلي للرقم القياسي العام %</t>
  </si>
  <si>
    <t>(100=2012</t>
  </si>
  <si>
    <t xml:space="preserve">المواد الغذائية </t>
  </si>
  <si>
    <t>الأثاث وصناعة منتجات غير مصنفة في  محل أخر</t>
  </si>
  <si>
    <t>القسم</t>
  </si>
  <si>
    <t>معدل التغير الفصلي  %</t>
  </si>
  <si>
    <t>المنتجات الكيماوية</t>
  </si>
  <si>
    <t xml:space="preserve">المنتجات النفطية المكررة </t>
  </si>
  <si>
    <t>الطباعة والنشر واستنساخ وسائط الإعلام المسجلة</t>
  </si>
  <si>
    <t>الرقم القياسي للفصل الاول 2019</t>
  </si>
  <si>
    <t>الرقم القياسي للفصل الثاني 2019</t>
  </si>
  <si>
    <t>الرقم القياسي للفصل الرابع 2019</t>
  </si>
  <si>
    <t>الرقم القياسي للفصل الاول 2020</t>
  </si>
  <si>
    <t xml:space="preserve">الارقام القياسية لاسعار المخرجات حسب اقسام  الصناعات التحويلية للفصل الثاني ومعدلات التغير الفصلية والسنوية لسنة 2020 </t>
  </si>
  <si>
    <t xml:space="preserve">الرقم القياسي للفصل الثاني 2019 </t>
  </si>
  <si>
    <t xml:space="preserve">الرقم القياسي للفصل الثاني 2020 </t>
  </si>
  <si>
    <t>نسب المساهمة في معدل التغير السنوي للرقم القياسي العام لاسعار المخرجات للفصل الثاني لسنة 2020</t>
  </si>
  <si>
    <t>الرقم القياسي للفصل الثاني 2020</t>
  </si>
  <si>
    <t xml:space="preserve">نسب المساهمة في معدل التغير الفصلي للرقم القياسي العام لاسعار المخرجات للفصل الثاني لسنة 2020 </t>
  </si>
  <si>
    <t>الارقام القياسية لاسعار المدخلات حسب اقسام الصناعات التحويلية للفصل الثاني لسنة 2020 ومعدلات التغير الفصلية والسنوية</t>
  </si>
  <si>
    <t>نسب المساهمة في معدل التغير الفصلي للرقم القياسي العام لاسعار المدخلات للفصل الثاني لسنة 2020</t>
  </si>
  <si>
    <t>نسب المساهمة في معدل التغير السنوي للرقم القياسي العام لاسعار المدخلات للفصل الثاني لسنة 2020</t>
  </si>
  <si>
    <t>الأرقام القياسية لكمية الإنتاج حسب أقسام الصناعات التحويلية للفصل الثاني ومعدلات التغير الفصلية والسنوية لسنة 2020</t>
  </si>
  <si>
    <t>نسب المساهمة في معدل التغير الفصلي للرقم القياسي العام لكمية الانتاج الصناعي للفصل الثاني لسنة 2020</t>
  </si>
  <si>
    <t>نسب المساهمة في معدل التغير السنوي للرقم القياسي العام لكمية الانتاج الصناعي  للفصل الثاني لسنة 2020</t>
  </si>
</sst>
</file>

<file path=xl/styles.xml><?xml version="1.0" encoding="utf-8"?>
<styleSheet xmlns="http://schemas.openxmlformats.org/spreadsheetml/2006/main">
  <numFmts count="2">
    <numFmt numFmtId="164" formatCode="0.000"/>
    <numFmt numFmtId="165" formatCode="0.0"/>
  </numFmts>
  <fonts count="26">
    <font>
      <sz val="10"/>
      <name val="Arial"/>
    </font>
    <font>
      <b/>
      <sz val="8"/>
      <name val="Simplified Arabic"/>
      <family val="1"/>
    </font>
    <font>
      <b/>
      <sz val="11"/>
      <name val="Simplified Arabic"/>
      <family val="1"/>
    </font>
    <font>
      <b/>
      <sz val="12"/>
      <name val="Simplified Arabic"/>
      <family val="1"/>
    </font>
    <font>
      <b/>
      <sz val="10"/>
      <name val="Times New Roman"/>
      <family val="1"/>
    </font>
    <font>
      <sz val="9"/>
      <name val="Simplified Arabic"/>
      <family val="1"/>
    </font>
    <font>
      <sz val="8"/>
      <name val="Simplified Arabic"/>
      <family val="1"/>
    </font>
    <font>
      <sz val="10"/>
      <name val="Arial"/>
      <family val="2"/>
    </font>
    <font>
      <sz val="6"/>
      <name val="Arial"/>
      <family val="2"/>
    </font>
    <font>
      <b/>
      <sz val="10"/>
      <name val="Arial"/>
      <family val="2"/>
    </font>
    <font>
      <b/>
      <sz val="7"/>
      <name val="Simplified Arabic"/>
      <family val="1"/>
    </font>
    <font>
      <b/>
      <sz val="8"/>
      <name val="Arial"/>
      <family val="2"/>
    </font>
    <font>
      <b/>
      <sz val="9"/>
      <name val="Simplified Arabic"/>
      <family val="1"/>
    </font>
    <font>
      <sz val="9"/>
      <name val="Arial"/>
      <family val="2"/>
    </font>
    <font>
      <b/>
      <sz val="11"/>
      <name val="Arial"/>
      <family val="2"/>
    </font>
    <font>
      <sz val="10"/>
      <name val="Arial"/>
      <family val="2"/>
    </font>
    <font>
      <sz val="8"/>
      <name val="Arial"/>
      <family val="2"/>
    </font>
    <font>
      <sz val="10"/>
      <name val="Simplified Arabic"/>
      <family val="1"/>
    </font>
    <font>
      <sz val="10"/>
      <color theme="1"/>
      <name val="Simplified Arabic"/>
      <family val="1"/>
    </font>
    <font>
      <b/>
      <sz val="8"/>
      <color rgb="FF000000"/>
      <name val="Arial"/>
      <family val="2"/>
    </font>
    <font>
      <b/>
      <sz val="12"/>
      <name val="Arial"/>
      <family val="2"/>
    </font>
    <font>
      <b/>
      <sz val="8"/>
      <name val="Simplified Arabic"/>
      <family val="1"/>
    </font>
    <font>
      <sz val="8"/>
      <name val="Simplified Arabic"/>
      <family val="1"/>
    </font>
    <font>
      <b/>
      <sz val="7"/>
      <name val="Simplified Arabic"/>
      <family val="1"/>
    </font>
    <font>
      <b/>
      <sz val="10"/>
      <name val="Arial"/>
      <family val="2"/>
    </font>
    <font>
      <b/>
      <sz val="12"/>
      <name val="Simplified Arabic"/>
      <family val="1"/>
    </font>
  </fonts>
  <fills count="4">
    <fill>
      <patternFill patternType="none"/>
    </fill>
    <fill>
      <patternFill patternType="gray125"/>
    </fill>
    <fill>
      <patternFill patternType="solid">
        <fgColor indexed="9"/>
        <bgColor indexed="64"/>
      </patternFill>
    </fill>
    <fill>
      <patternFill patternType="solid">
        <fgColor rgb="FFA6A6A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135">
    <xf numFmtId="0" fontId="0" fillId="0" borderId="0" xfId="0"/>
    <xf numFmtId="49" fontId="1" fillId="0" borderId="0" xfId="0" applyNumberFormat="1" applyFont="1" applyFill="1" applyBorder="1" applyAlignment="1">
      <alignment horizontal="center" vertical="center" readingOrder="2"/>
    </xf>
    <xf numFmtId="0" fontId="3"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165" fontId="1"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165" fontId="10"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165" fontId="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readingOrder="2"/>
    </xf>
    <xf numFmtId="0" fontId="12" fillId="2" borderId="1" xfId="0" applyFont="1" applyFill="1" applyBorder="1" applyAlignment="1">
      <alignment horizontal="right" wrapText="1" readingOrder="2"/>
    </xf>
    <xf numFmtId="0" fontId="13" fillId="0" borderId="5"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1"/>
    </xf>
    <xf numFmtId="165" fontId="13" fillId="0" borderId="6" xfId="0" applyNumberFormat="1" applyFont="1" applyBorder="1" applyAlignment="1">
      <alignment horizontal="center" vertical="center" wrapText="1" readingOrder="1"/>
    </xf>
    <xf numFmtId="165" fontId="13" fillId="0" borderId="1" xfId="0" applyNumberFormat="1" applyFont="1" applyFill="1" applyBorder="1" applyAlignment="1">
      <alignment horizontal="center" vertical="center" wrapText="1" readingOrder="1"/>
    </xf>
    <xf numFmtId="165" fontId="1" fillId="0" borderId="1" xfId="0" applyNumberFormat="1" applyFont="1" applyFill="1" applyBorder="1" applyAlignment="1">
      <alignment horizontal="center" vertical="center" wrapText="1" readingOrder="1"/>
    </xf>
    <xf numFmtId="165" fontId="1" fillId="0" borderId="5" xfId="0" applyNumberFormat="1" applyFont="1" applyFill="1" applyBorder="1" applyAlignment="1">
      <alignment horizontal="center" vertical="center" wrapText="1" readingOrder="2"/>
    </xf>
    <xf numFmtId="165" fontId="1" fillId="0" borderId="1" xfId="0" applyNumberFormat="1" applyFont="1" applyFill="1" applyBorder="1" applyAlignment="1">
      <alignment horizontal="center" vertical="center"/>
    </xf>
    <xf numFmtId="165" fontId="0" fillId="0" borderId="0" xfId="0" applyNumberFormat="1"/>
    <xf numFmtId="164" fontId="13" fillId="0" borderId="5" xfId="0" applyNumberFormat="1" applyFont="1" applyFill="1" applyBorder="1" applyAlignment="1">
      <alignment horizontal="center" vertical="center" wrapText="1" readingOrder="2"/>
    </xf>
    <xf numFmtId="0" fontId="12" fillId="2" borderId="1" xfId="0" applyFont="1" applyFill="1" applyBorder="1" applyAlignment="1">
      <alignment horizontal="right" vertical="center" wrapText="1" readingOrder="2"/>
    </xf>
    <xf numFmtId="0" fontId="11" fillId="0" borderId="7" xfId="0" applyFont="1" applyBorder="1" applyAlignment="1">
      <alignment horizontal="center" vertical="center" wrapText="1" readingOrder="2"/>
    </xf>
    <xf numFmtId="0" fontId="1" fillId="0" borderId="8" xfId="0" applyFont="1" applyFill="1" applyBorder="1" applyAlignment="1">
      <alignment horizontal="right" vertical="center" readingOrder="2"/>
    </xf>
    <xf numFmtId="0" fontId="13" fillId="0" borderId="5" xfId="0" applyFont="1" applyFill="1" applyBorder="1" applyAlignment="1">
      <alignment horizontal="center" vertical="center" wrapText="1" readingOrder="1"/>
    </xf>
    <xf numFmtId="1" fontId="1" fillId="0" borderId="1" xfId="0" applyNumberFormat="1" applyFont="1" applyFill="1" applyBorder="1" applyAlignment="1">
      <alignment horizontal="center" vertical="center" wrapText="1" readingOrder="1"/>
    </xf>
    <xf numFmtId="0" fontId="0" fillId="0" borderId="0" xfId="0" applyAlignment="1">
      <alignment horizontal="right"/>
    </xf>
    <xf numFmtId="0" fontId="0" fillId="0" borderId="0" xfId="0" applyAlignment="1">
      <alignment vertical="center"/>
    </xf>
    <xf numFmtId="3" fontId="14" fillId="0" borderId="0" xfId="0" applyNumberFormat="1" applyFont="1" applyBorder="1" applyAlignment="1">
      <alignment horizontal="center" vertical="center" wrapText="1" readingOrder="1"/>
    </xf>
    <xf numFmtId="0" fontId="14" fillId="0" borderId="0" xfId="0" applyFont="1" applyBorder="1" applyAlignment="1">
      <alignment horizontal="center" vertical="center" wrapText="1" readingOrder="1"/>
    </xf>
    <xf numFmtId="165" fontId="13" fillId="0" borderId="6" xfId="0" applyNumberFormat="1" applyFont="1" applyFill="1" applyBorder="1" applyAlignment="1">
      <alignment horizontal="center" vertical="center" wrapText="1" readingOrder="1"/>
    </xf>
    <xf numFmtId="164" fontId="13" fillId="0" borderId="1" xfId="0" applyNumberFormat="1" applyFont="1" applyFill="1" applyBorder="1" applyAlignment="1">
      <alignment horizontal="center" vertical="center" wrapText="1" readingOrder="1"/>
    </xf>
    <xf numFmtId="0" fontId="0" fillId="0" borderId="0" xfId="0" applyBorder="1"/>
    <xf numFmtId="0" fontId="12" fillId="2" borderId="5" xfId="0" applyFont="1" applyFill="1" applyBorder="1" applyAlignment="1">
      <alignment horizontal="right" wrapText="1" readingOrder="2"/>
    </xf>
    <xf numFmtId="0" fontId="12" fillId="2" borderId="5" xfId="0" applyFont="1" applyFill="1" applyBorder="1" applyAlignment="1">
      <alignment horizontal="right" vertical="center" wrapText="1" readingOrder="2"/>
    </xf>
    <xf numFmtId="1" fontId="13" fillId="0" borderId="1" xfId="0" applyNumberFormat="1" applyFont="1" applyFill="1" applyBorder="1" applyAlignment="1">
      <alignment horizontal="center" vertical="center" wrapText="1" readingOrder="1"/>
    </xf>
    <xf numFmtId="3"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3" fillId="0" borderId="0" xfId="0" applyFont="1" applyFill="1" applyBorder="1" applyAlignment="1">
      <alignment horizontal="center" vertical="center" wrapText="1" readingOrder="2"/>
    </xf>
    <xf numFmtId="49" fontId="1" fillId="0" borderId="1" xfId="0" applyNumberFormat="1" applyFont="1" applyFill="1" applyBorder="1" applyAlignment="1">
      <alignment horizontal="center" vertical="center" readingOrder="2"/>
    </xf>
    <xf numFmtId="0" fontId="13" fillId="0" borderId="0" xfId="0" applyFont="1" applyFill="1" applyBorder="1" applyAlignment="1">
      <alignment horizontal="center" vertical="center" wrapText="1" readingOrder="1"/>
    </xf>
    <xf numFmtId="0" fontId="1" fillId="0" borderId="1" xfId="0" applyFont="1" applyFill="1" applyBorder="1" applyAlignment="1">
      <alignment horizontal="right" vertical="center" readingOrder="2"/>
    </xf>
    <xf numFmtId="1" fontId="13" fillId="0" borderId="5" xfId="0" applyNumberFormat="1" applyFont="1" applyFill="1" applyBorder="1" applyAlignment="1">
      <alignment horizontal="center" vertical="center" wrapText="1" readingOrder="1"/>
    </xf>
    <xf numFmtId="0" fontId="13" fillId="0" borderId="1" xfId="0" applyFont="1" applyFill="1" applyBorder="1" applyAlignment="1">
      <alignment horizontal="center" vertical="center"/>
    </xf>
    <xf numFmtId="0" fontId="13" fillId="0" borderId="0" xfId="0" applyFont="1"/>
    <xf numFmtId="0" fontId="12" fillId="0" borderId="5" xfId="0" applyFont="1" applyFill="1" applyBorder="1" applyAlignment="1">
      <alignment horizontal="right" vertical="center" readingOrder="2"/>
    </xf>
    <xf numFmtId="0" fontId="12" fillId="0" borderId="5" xfId="0" applyFont="1" applyFill="1" applyBorder="1" applyAlignment="1">
      <alignment horizontal="right" wrapText="1" readingOrder="2"/>
    </xf>
    <xf numFmtId="0" fontId="16" fillId="0" borderId="7" xfId="0" applyFont="1" applyBorder="1" applyAlignment="1">
      <alignment horizontal="center" wrapText="1" readingOrder="2"/>
    </xf>
    <xf numFmtId="0" fontId="7" fillId="0" borderId="0" xfId="0" applyFont="1"/>
    <xf numFmtId="0" fontId="0" fillId="0" borderId="0" xfId="0" applyFill="1" applyBorder="1" applyAlignment="1">
      <alignment horizontal="center" vertical="center"/>
    </xf>
    <xf numFmtId="0" fontId="1" fillId="0" borderId="9" xfId="0" applyFont="1" applyFill="1" applyBorder="1" applyAlignment="1">
      <alignment horizontal="right" vertical="center" readingOrder="2"/>
    </xf>
    <xf numFmtId="0" fontId="16" fillId="0" borderId="1" xfId="0" applyFont="1" applyBorder="1" applyAlignment="1">
      <alignment horizontal="center" vertical="center" wrapText="1" readingOrder="2"/>
    </xf>
    <xf numFmtId="0" fontId="12" fillId="2" borderId="9" xfId="0" applyFont="1" applyFill="1" applyBorder="1" applyAlignment="1">
      <alignment horizontal="right" wrapText="1" readingOrder="2"/>
    </xf>
    <xf numFmtId="0" fontId="13" fillId="0" borderId="0" xfId="0" applyFont="1" applyBorder="1" applyAlignment="1">
      <alignment horizontal="center" vertical="center" wrapText="1" readingOrder="1"/>
    </xf>
    <xf numFmtId="164" fontId="13" fillId="0" borderId="5" xfId="0" applyNumberFormat="1" applyFont="1" applyFill="1" applyBorder="1" applyAlignment="1">
      <alignment horizontal="center" vertical="center" wrapText="1" readingOrder="1"/>
    </xf>
    <xf numFmtId="1" fontId="13" fillId="0" borderId="5" xfId="0" applyNumberFormat="1" applyFont="1" applyFill="1" applyBorder="1" applyAlignment="1">
      <alignment horizontal="center" vertical="center" readingOrder="2"/>
    </xf>
    <xf numFmtId="0" fontId="1" fillId="0" borderId="5" xfId="0" applyFont="1" applyFill="1" applyBorder="1" applyAlignment="1">
      <alignment horizontal="right" vertical="center" readingOrder="2"/>
    </xf>
    <xf numFmtId="0" fontId="12" fillId="2" borderId="0" xfId="0" applyFont="1" applyFill="1" applyBorder="1" applyAlignment="1">
      <alignment horizontal="right" wrapText="1" readingOrder="2"/>
    </xf>
    <xf numFmtId="165" fontId="17" fillId="0" borderId="1" xfId="0" applyNumberFormat="1" applyFont="1" applyFill="1" applyBorder="1" applyAlignment="1">
      <alignment horizontal="center" vertical="center" wrapText="1" readingOrder="1"/>
    </xf>
    <xf numFmtId="165" fontId="18" fillId="0" borderId="6" xfId="0" applyNumberFormat="1" applyFont="1" applyFill="1" applyBorder="1" applyAlignment="1">
      <alignment horizontal="center" vertical="center" wrapText="1" readingOrder="1"/>
    </xf>
    <xf numFmtId="0" fontId="19" fillId="0" borderId="5" xfId="0" applyFont="1" applyBorder="1" applyAlignment="1">
      <alignment horizontal="right" vertical="center"/>
    </xf>
    <xf numFmtId="165" fontId="17" fillId="0" borderId="6" xfId="0" applyNumberFormat="1" applyFont="1" applyFill="1" applyBorder="1" applyAlignment="1">
      <alignment horizontal="center" vertical="center" wrapText="1" readingOrder="1"/>
    </xf>
    <xf numFmtId="0" fontId="19" fillId="0" borderId="5" xfId="0" applyFont="1" applyBorder="1" applyAlignment="1">
      <alignment horizontal="right" vertical="center" wrapText="1" readingOrder="1"/>
    </xf>
    <xf numFmtId="0" fontId="7" fillId="0" borderId="0" xfId="0" applyFont="1" applyBorder="1" applyAlignment="1">
      <alignment horizontal="center" wrapText="1" readingOrder="1"/>
    </xf>
    <xf numFmtId="165" fontId="21" fillId="0" borderId="1" xfId="0" applyNumberFormat="1" applyFont="1" applyFill="1" applyBorder="1" applyAlignment="1">
      <alignment horizontal="center" vertical="center"/>
    </xf>
    <xf numFmtId="0" fontId="21" fillId="0" borderId="5" xfId="0" applyFont="1" applyFill="1" applyBorder="1" applyAlignment="1">
      <alignment horizontal="right" vertical="center" readingOrder="2"/>
    </xf>
    <xf numFmtId="49" fontId="21" fillId="0" borderId="5" xfId="0" applyNumberFormat="1" applyFont="1" applyFill="1" applyBorder="1" applyAlignment="1">
      <alignment horizontal="center" vertical="center" readingOrder="2"/>
    </xf>
    <xf numFmtId="0" fontId="1" fillId="0" borderId="5" xfId="0" applyFont="1" applyBorder="1" applyAlignment="1">
      <alignment horizontal="justify" wrapText="1" readingOrder="2"/>
    </xf>
    <xf numFmtId="165" fontId="21" fillId="0" borderId="5" xfId="0" applyNumberFormat="1" applyFont="1" applyFill="1" applyBorder="1" applyAlignment="1">
      <alignment horizontal="center" vertical="center" wrapText="1" readingOrder="2"/>
    </xf>
    <xf numFmtId="165" fontId="21" fillId="0" borderId="1" xfId="0" applyNumberFormat="1"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24" fillId="0" borderId="1" xfId="0" applyFont="1" applyBorder="1" applyAlignment="1">
      <alignment horizontal="center" vertical="center"/>
    </xf>
    <xf numFmtId="165" fontId="21" fillId="0" borderId="0"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horizontal="center" vertical="center"/>
    </xf>
    <xf numFmtId="0" fontId="25" fillId="0" borderId="0" xfId="0" applyFont="1" applyBorder="1" applyAlignment="1">
      <alignment horizontal="center" vertical="center"/>
    </xf>
    <xf numFmtId="49" fontId="21" fillId="0" borderId="0" xfId="0" applyNumberFormat="1" applyFont="1" applyFill="1" applyBorder="1" applyAlignment="1">
      <alignment horizontal="center" vertical="center" readingOrder="2"/>
    </xf>
    <xf numFmtId="0" fontId="0" fillId="0" borderId="0" xfId="0" applyFill="1"/>
    <xf numFmtId="0" fontId="7" fillId="0" borderId="0" xfId="0" applyFont="1" applyFill="1" applyBorder="1" applyAlignment="1">
      <alignment horizontal="center" wrapText="1" readingOrder="1"/>
    </xf>
    <xf numFmtId="0" fontId="0" fillId="0" borderId="0" xfId="0" applyFill="1" applyBorder="1"/>
    <xf numFmtId="165" fontId="13" fillId="0" borderId="0" xfId="0" applyNumberFormat="1" applyFont="1" applyFill="1" applyBorder="1" applyAlignment="1">
      <alignment horizontal="center" vertical="center" wrapText="1" readingOrder="2"/>
    </xf>
    <xf numFmtId="49" fontId="1" fillId="0" borderId="4" xfId="0" applyNumberFormat="1" applyFont="1" applyFill="1" applyBorder="1" applyAlignment="1">
      <alignment horizontal="center" vertical="center" readingOrder="2"/>
    </xf>
    <xf numFmtId="164" fontId="0" fillId="0" borderId="0" xfId="0" applyNumberFormat="1"/>
    <xf numFmtId="0" fontId="13" fillId="0" borderId="6" xfId="0" applyFont="1" applyFill="1" applyBorder="1" applyAlignment="1">
      <alignment horizontal="center" vertical="center" wrapText="1" readingOrder="1"/>
    </xf>
    <xf numFmtId="0" fontId="13" fillId="0" borderId="6" xfId="0" applyFont="1" applyFill="1" applyBorder="1" applyAlignment="1">
      <alignment horizontal="center" vertical="center"/>
    </xf>
    <xf numFmtId="165" fontId="13" fillId="0" borderId="1" xfId="0" applyNumberFormat="1" applyFont="1" applyFill="1" applyBorder="1" applyAlignment="1">
      <alignment horizontal="center" vertical="center" wrapText="1" readingOrder="2"/>
    </xf>
    <xf numFmtId="0" fontId="13" fillId="0" borderId="1" xfId="0" applyFont="1" applyBorder="1" applyAlignment="1">
      <alignment horizontal="center" vertical="center" wrapText="1" readingOrder="1"/>
    </xf>
    <xf numFmtId="0" fontId="13" fillId="3" borderId="1" xfId="0" applyFont="1" applyFill="1" applyBorder="1" applyAlignment="1">
      <alignment horizontal="center" vertical="center" wrapText="1" readingOrder="1"/>
    </xf>
    <xf numFmtId="0" fontId="13" fillId="0" borderId="1" xfId="0" applyFont="1" applyBorder="1" applyAlignment="1">
      <alignment horizontal="center"/>
    </xf>
    <xf numFmtId="165" fontId="13" fillId="0" borderId="1" xfId="0" applyNumberFormat="1" applyFont="1" applyBorder="1" applyAlignment="1">
      <alignment horizontal="center" vertical="center" wrapText="1" readingOrder="1"/>
    </xf>
    <xf numFmtId="165" fontId="13" fillId="3" borderId="1" xfId="0" applyNumberFormat="1" applyFont="1" applyFill="1" applyBorder="1" applyAlignment="1">
      <alignment horizontal="center" vertical="center" wrapText="1" readingOrder="1"/>
    </xf>
    <xf numFmtId="0" fontId="8" fillId="0" borderId="1" xfId="0" applyFont="1" applyBorder="1" applyAlignment="1">
      <alignment horizontal="center" vertical="center" wrapText="1"/>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2" fillId="0" borderId="0" xfId="0" applyFont="1" applyBorder="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65"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Border="1" applyAlignment="1">
      <alignment horizontal="center" vertical="center" wrapText="1"/>
    </xf>
    <xf numFmtId="165" fontId="0" fillId="0" borderId="2" xfId="0" applyNumberFormat="1" applyBorder="1" applyAlignment="1">
      <alignment horizontal="center" vertical="center" wrapText="1"/>
    </xf>
    <xf numFmtId="165" fontId="7" fillId="0" borderId="2"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20" fillId="0" borderId="0" xfId="0" applyFont="1" applyBorder="1" applyAlignment="1">
      <alignment horizontal="right" vertical="center"/>
    </xf>
    <xf numFmtId="165" fontId="0" fillId="0" borderId="3" xfId="0" applyNumberFormat="1" applyBorder="1" applyAlignment="1">
      <alignment horizontal="center" vertical="center" wrapText="1"/>
    </xf>
    <xf numFmtId="165" fontId="0" fillId="0" borderId="4" xfId="0" applyNumberFormat="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98"/>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1645824"/>
        <c:axId val="91660672"/>
        <c:axId val="89534464"/>
      </c:bar3DChart>
      <c:catAx>
        <c:axId val="91645824"/>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91660672"/>
        <c:crosses val="autoZero"/>
        <c:auto val="1"/>
        <c:lblAlgn val="ctr"/>
        <c:lblOffset val="100"/>
        <c:tickLblSkip val="1"/>
        <c:tickMarkSkip val="1"/>
        <c:noMultiLvlLbl val="1"/>
      </c:catAx>
      <c:valAx>
        <c:axId val="91660672"/>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86"/>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91645824"/>
        <c:crosses val="autoZero"/>
        <c:crossBetween val="between"/>
      </c:valAx>
      <c:serAx>
        <c:axId val="89534464"/>
        <c:scaling>
          <c:orientation val="minMax"/>
        </c:scaling>
        <c:delete val="1"/>
        <c:axPos val="b"/>
        <c:tickLblPos val="nextTo"/>
        <c:crossAx val="9166067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43"/>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96950144"/>
        <c:axId val="96956416"/>
        <c:axId val="89536704"/>
      </c:bar3DChart>
      <c:catAx>
        <c:axId val="96950144"/>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96956416"/>
        <c:crosses val="autoZero"/>
        <c:auto val="1"/>
        <c:lblAlgn val="ctr"/>
        <c:lblOffset val="100"/>
        <c:tickLblSkip val="1"/>
        <c:tickMarkSkip val="1"/>
        <c:noMultiLvlLbl val="1"/>
      </c:catAx>
      <c:valAx>
        <c:axId val="96956416"/>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47"/>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96950144"/>
        <c:crosses val="autoZero"/>
        <c:crossBetween val="between"/>
      </c:valAx>
      <c:serAx>
        <c:axId val="89536704"/>
        <c:scaling>
          <c:orientation val="minMax"/>
        </c:scaling>
        <c:delete val="1"/>
        <c:axPos val="b"/>
        <c:tickLblPos val="nextTo"/>
        <c:crossAx val="9695641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100428800"/>
        <c:axId val="100430976"/>
        <c:axId val="96952768"/>
      </c:bar3DChart>
      <c:catAx>
        <c:axId val="100428800"/>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100430976"/>
        <c:crosses val="autoZero"/>
        <c:auto val="1"/>
        <c:lblAlgn val="ctr"/>
        <c:lblOffset val="100"/>
        <c:tickLblSkip val="1"/>
        <c:tickMarkSkip val="1"/>
        <c:noMultiLvlLbl val="1"/>
      </c:catAx>
      <c:valAx>
        <c:axId val="100430976"/>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100428800"/>
        <c:crosses val="autoZero"/>
        <c:crossBetween val="between"/>
      </c:valAx>
      <c:serAx>
        <c:axId val="96952768"/>
        <c:scaling>
          <c:orientation val="minMax"/>
        </c:scaling>
        <c:delete val="1"/>
        <c:axPos val="b"/>
        <c:tickLblPos val="nextTo"/>
        <c:crossAx val="10043097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100861056"/>
        <c:axId val="100862976"/>
        <c:axId val="100483968"/>
      </c:bar3DChart>
      <c:catAx>
        <c:axId val="100861056"/>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100862976"/>
        <c:crosses val="autoZero"/>
        <c:auto val="1"/>
        <c:lblAlgn val="ctr"/>
        <c:lblOffset val="100"/>
        <c:tickLblSkip val="1"/>
        <c:tickMarkSkip val="1"/>
        <c:noMultiLvlLbl val="1"/>
      </c:catAx>
      <c:valAx>
        <c:axId val="100862976"/>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100861056"/>
        <c:crosses val="autoZero"/>
        <c:crossBetween val="between"/>
      </c:valAx>
      <c:serAx>
        <c:axId val="100483968"/>
        <c:scaling>
          <c:orientation val="minMax"/>
        </c:scaling>
        <c:delete val="1"/>
        <c:axPos val="b"/>
        <c:tickLblPos val="nextTo"/>
        <c:crossAx val="10086297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63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100887168"/>
        <c:axId val="101213312"/>
        <c:axId val="100486208"/>
      </c:bar3DChart>
      <c:catAx>
        <c:axId val="100887168"/>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101213312"/>
        <c:crosses val="autoZero"/>
        <c:auto val="1"/>
        <c:lblAlgn val="ctr"/>
        <c:lblOffset val="100"/>
        <c:tickLblSkip val="1"/>
        <c:tickMarkSkip val="1"/>
        <c:noMultiLvlLbl val="1"/>
      </c:catAx>
      <c:valAx>
        <c:axId val="101213312"/>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100887168"/>
        <c:crosses val="autoZero"/>
        <c:crossBetween val="between"/>
      </c:valAx>
      <c:serAx>
        <c:axId val="100486208"/>
        <c:scaling>
          <c:orientation val="minMax"/>
        </c:scaling>
        <c:delete val="1"/>
        <c:axPos val="b"/>
        <c:tickLblPos val="nextTo"/>
        <c:crossAx val="10121331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102499456"/>
        <c:axId val="102501376"/>
        <c:axId val="100883072"/>
      </c:bar3DChart>
      <c:catAx>
        <c:axId val="102499456"/>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102501376"/>
        <c:crosses val="autoZero"/>
        <c:auto val="1"/>
        <c:lblAlgn val="ctr"/>
        <c:lblOffset val="100"/>
        <c:tickLblSkip val="1"/>
        <c:tickMarkSkip val="1"/>
        <c:noMultiLvlLbl val="1"/>
      </c:catAx>
      <c:valAx>
        <c:axId val="102501376"/>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102499456"/>
        <c:crosses val="autoZero"/>
        <c:crossBetween val="between"/>
      </c:valAx>
      <c:serAx>
        <c:axId val="100883072"/>
        <c:scaling>
          <c:orientation val="minMax"/>
        </c:scaling>
        <c:delete val="1"/>
        <c:axPos val="b"/>
        <c:tickLblPos val="nextTo"/>
        <c:crossAx val="10250137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103050240"/>
        <c:axId val="103072896"/>
        <c:axId val="100483520"/>
      </c:bar3DChart>
      <c:catAx>
        <c:axId val="103050240"/>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103072896"/>
        <c:crosses val="autoZero"/>
        <c:auto val="1"/>
        <c:lblAlgn val="ctr"/>
        <c:lblOffset val="100"/>
        <c:tickLblSkip val="1"/>
        <c:tickMarkSkip val="1"/>
        <c:noMultiLvlLbl val="1"/>
      </c:catAx>
      <c:valAx>
        <c:axId val="103072896"/>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103050240"/>
        <c:crosses val="autoZero"/>
        <c:crossBetween val="between"/>
      </c:valAx>
      <c:serAx>
        <c:axId val="100483520"/>
        <c:scaling>
          <c:orientation val="minMax"/>
        </c:scaling>
        <c:delete val="1"/>
        <c:axPos val="b"/>
        <c:tickLblPos val="nextTo"/>
        <c:crossAx val="10307289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63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ar-IQ"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127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106648704"/>
        <c:axId val="106650624"/>
        <c:axId val="103160000"/>
      </c:bar3DChart>
      <c:catAx>
        <c:axId val="106648704"/>
        <c:scaling>
          <c:orientation val="maxMin"/>
        </c:scaling>
        <c:axPos val="b"/>
        <c:title>
          <c:tx>
            <c:rich>
              <a:bodyPr/>
              <a:lstStyle/>
              <a:p>
                <a:pPr>
                  <a:defRPr lang="ar-IQ"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lang="ar-IQ" sz="800" b="0" i="0" u="none" strike="noStrike" baseline="0">
                <a:solidFill>
                  <a:srgbClr val="000000"/>
                </a:solidFill>
                <a:latin typeface="Simplified Arabic"/>
                <a:ea typeface="Simplified Arabic"/>
                <a:cs typeface="Simplified Arabic"/>
              </a:defRPr>
            </a:pPr>
            <a:endParaRPr lang="en-US"/>
          </a:p>
        </c:txPr>
        <c:crossAx val="106650624"/>
        <c:crosses val="autoZero"/>
        <c:auto val="1"/>
        <c:lblAlgn val="ctr"/>
        <c:lblOffset val="100"/>
        <c:tickLblSkip val="1"/>
        <c:tickMarkSkip val="1"/>
        <c:noMultiLvlLbl val="1"/>
      </c:catAx>
      <c:valAx>
        <c:axId val="106650624"/>
        <c:scaling>
          <c:orientation val="minMax"/>
        </c:scaling>
        <c:axPos val="r"/>
        <c:majorGridlines>
          <c:spPr>
            <a:ln w="3175">
              <a:solidFill>
                <a:srgbClr val="000000"/>
              </a:solidFill>
              <a:prstDash val="solid"/>
            </a:ln>
          </c:spPr>
        </c:majorGridlines>
        <c:title>
          <c:tx>
            <c:rich>
              <a:bodyPr/>
              <a:lstStyle/>
              <a:p>
                <a:pPr>
                  <a:defRPr lang="ar-IQ"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11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lang="ar-IQ" sz="1200" b="0" i="0" u="none" strike="noStrike" baseline="0">
                <a:solidFill>
                  <a:srgbClr val="000000"/>
                </a:solidFill>
                <a:latin typeface="Arial"/>
                <a:ea typeface="Arial"/>
                <a:cs typeface="Arial"/>
              </a:defRPr>
            </a:pPr>
            <a:endParaRPr lang="en-US"/>
          </a:p>
        </c:txPr>
        <c:crossAx val="106648704"/>
        <c:crosses val="autoZero"/>
        <c:crossBetween val="between"/>
      </c:valAx>
      <c:serAx>
        <c:axId val="103160000"/>
        <c:scaling>
          <c:orientation val="minMax"/>
        </c:scaling>
        <c:delete val="1"/>
        <c:axPos val="b"/>
        <c:tickLblPos val="nextTo"/>
        <c:crossAx val="106650624"/>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lang="ar-IQ"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11</xdr:col>
      <xdr:colOff>0</xdr:colOff>
      <xdr:row>19</xdr:row>
      <xdr:rowOff>9525</xdr:rowOff>
    </xdr:from>
    <xdr:to>
      <xdr:col>11</xdr:col>
      <xdr:colOff>0</xdr:colOff>
      <xdr:row>29</xdr:row>
      <xdr:rowOff>19050</xdr:rowOff>
    </xdr:to>
    <xdr:sp macro="" textlink="">
      <xdr:nvSpPr>
        <xdr:cNvPr id="6" name="Text Box 12"/>
        <xdr:cNvSpPr txBox="1">
          <a:spLocks noChangeArrowheads="1"/>
        </xdr:cNvSpPr>
      </xdr:nvSpPr>
      <xdr:spPr bwMode="auto">
        <a:xfrm>
          <a:off x="151399875" y="4581525"/>
          <a:ext cx="0" cy="295275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0</xdr:colOff>
      <xdr:row>19</xdr:row>
      <xdr:rowOff>9525</xdr:rowOff>
    </xdr:from>
    <xdr:to>
      <xdr:col>9</xdr:col>
      <xdr:colOff>0</xdr:colOff>
      <xdr:row>29</xdr:row>
      <xdr:rowOff>19050</xdr:rowOff>
    </xdr:to>
    <xdr:sp macro="" textlink="">
      <xdr:nvSpPr>
        <xdr:cNvPr id="2" name="Text Box 12"/>
        <xdr:cNvSpPr txBox="1">
          <a:spLocks noChangeArrowheads="1"/>
        </xdr:cNvSpPr>
      </xdr:nvSpPr>
      <xdr:spPr bwMode="auto">
        <a:xfrm>
          <a:off x="150571200" y="4686300"/>
          <a:ext cx="0" cy="30194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16</xdr:row>
      <xdr:rowOff>38100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4"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6"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7"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19</xdr:row>
      <xdr:rowOff>9525</xdr:rowOff>
    </xdr:from>
    <xdr:to>
      <xdr:col>9</xdr:col>
      <xdr:colOff>0</xdr:colOff>
      <xdr:row>29</xdr:row>
      <xdr:rowOff>19050</xdr:rowOff>
    </xdr:to>
    <xdr:sp macro="" textlink="">
      <xdr:nvSpPr>
        <xdr:cNvPr id="2" name="Text Box 12"/>
        <xdr:cNvSpPr txBox="1">
          <a:spLocks noChangeArrowheads="1"/>
        </xdr:cNvSpPr>
      </xdr:nvSpPr>
      <xdr:spPr bwMode="auto">
        <a:xfrm>
          <a:off x="150571200" y="4467225"/>
          <a:ext cx="0" cy="297180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7"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9"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11</xdr:col>
      <xdr:colOff>0</xdr:colOff>
      <xdr:row>19</xdr:row>
      <xdr:rowOff>9525</xdr:rowOff>
    </xdr:from>
    <xdr:to>
      <xdr:col>11</xdr:col>
      <xdr:colOff>0</xdr:colOff>
      <xdr:row>29</xdr:row>
      <xdr:rowOff>19050</xdr:rowOff>
    </xdr:to>
    <xdr:sp macro="" textlink="">
      <xdr:nvSpPr>
        <xdr:cNvPr id="10" name="Text Box 12"/>
        <xdr:cNvSpPr txBox="1">
          <a:spLocks noChangeArrowheads="1"/>
        </xdr:cNvSpPr>
      </xdr:nvSpPr>
      <xdr:spPr bwMode="auto">
        <a:xfrm>
          <a:off x="1493520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11"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16</xdr:row>
      <xdr:rowOff>38100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0</xdr:col>
      <xdr:colOff>0</xdr:colOff>
      <xdr:row>29</xdr:row>
      <xdr:rowOff>0</xdr:rowOff>
    </xdr:to>
    <xdr:sp macro="" textlink="">
      <xdr:nvSpPr>
        <xdr:cNvPr id="9" name="Text Box 4"/>
        <xdr:cNvSpPr txBox="1">
          <a:spLocks noChangeAspect="1"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0" name="Text Box 10"/>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1" name="Text Box 11"/>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8</xdr:col>
      <xdr:colOff>0</xdr:colOff>
      <xdr:row>19</xdr:row>
      <xdr:rowOff>9525</xdr:rowOff>
    </xdr:from>
    <xdr:to>
      <xdr:col>8</xdr:col>
      <xdr:colOff>0</xdr:colOff>
      <xdr:row>29</xdr:row>
      <xdr:rowOff>0</xdr:rowOff>
    </xdr:to>
    <xdr:sp macro="" textlink="">
      <xdr:nvSpPr>
        <xdr:cNvPr id="12" name="Text Box 12"/>
        <xdr:cNvSpPr txBox="1">
          <a:spLocks noChangeArrowheads="1"/>
        </xdr:cNvSpPr>
      </xdr:nvSpPr>
      <xdr:spPr bwMode="auto">
        <a:xfrm>
          <a:off x="151180800" y="3086100"/>
          <a:ext cx="0" cy="16097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1</xdr:row>
      <xdr:rowOff>0</xdr:rowOff>
    </xdr:from>
    <xdr:to>
      <xdr:col>0</xdr:col>
      <xdr:colOff>0</xdr:colOff>
      <xdr:row>29</xdr:row>
      <xdr:rowOff>0</xdr:rowOff>
    </xdr:to>
    <xdr:sp macro="" textlink="">
      <xdr:nvSpPr>
        <xdr:cNvPr id="13" name="Text Box 13"/>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4"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6"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7"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P32"/>
  <sheetViews>
    <sheetView rightToLeft="1" view="pageBreakPreview" zoomScaleSheetLayoutView="100" workbookViewId="0">
      <selection activeCell="D10" sqref="D10:D28"/>
    </sheetView>
  </sheetViews>
  <sheetFormatPr defaultRowHeight="12.75"/>
  <cols>
    <col min="1" max="1" width="5.140625" customWidth="1"/>
    <col min="2" max="2" width="37.42578125" customWidth="1"/>
    <col min="3" max="3" width="9.85546875" customWidth="1"/>
    <col min="4" max="5" width="10.7109375" customWidth="1"/>
    <col min="6" max="6" width="11.85546875" customWidth="1"/>
    <col min="7" max="7" width="10.7109375" customWidth="1"/>
    <col min="8" max="8" width="9.85546875" customWidth="1"/>
    <col min="9" max="10" width="8" hidden="1" customWidth="1"/>
    <col min="11" max="11" width="6.7109375" hidden="1" customWidth="1"/>
    <col min="17" max="17" width="39.85546875" customWidth="1"/>
  </cols>
  <sheetData>
    <row r="1" spans="1:16" ht="12.75" customHeight="1">
      <c r="A1" s="1"/>
    </row>
    <row r="2" spans="1:16" ht="23.25" customHeight="1">
      <c r="A2" s="102" t="s">
        <v>42</v>
      </c>
      <c r="B2" s="102"/>
      <c r="C2" s="102"/>
      <c r="D2" s="102"/>
      <c r="E2" s="102"/>
      <c r="F2" s="102"/>
      <c r="G2" s="102"/>
      <c r="H2" s="102"/>
      <c r="I2" s="102"/>
      <c r="J2" s="102"/>
      <c r="K2" s="2"/>
    </row>
    <row r="3" spans="1:16" ht="12.75" customHeight="1">
      <c r="A3" s="3"/>
      <c r="B3" s="4"/>
      <c r="C3" s="5"/>
      <c r="D3" s="6" t="s">
        <v>0</v>
      </c>
      <c r="E3" s="7"/>
      <c r="F3" s="7"/>
      <c r="H3" s="7"/>
      <c r="K3" s="7"/>
    </row>
    <row r="4" spans="1:16" ht="12.75" customHeight="1">
      <c r="A4" s="103" t="s">
        <v>1</v>
      </c>
      <c r="B4" s="105" t="s">
        <v>2</v>
      </c>
      <c r="C4" s="107" t="s">
        <v>3</v>
      </c>
      <c r="D4" s="100" t="s">
        <v>43</v>
      </c>
      <c r="E4" s="100" t="s">
        <v>41</v>
      </c>
      <c r="F4" s="100" t="s">
        <v>44</v>
      </c>
      <c r="G4" s="100" t="s">
        <v>4</v>
      </c>
      <c r="H4" s="110" t="s">
        <v>5</v>
      </c>
      <c r="I4" s="99" t="s">
        <v>6</v>
      </c>
      <c r="J4" s="99" t="s">
        <v>7</v>
      </c>
      <c r="K4" s="9"/>
    </row>
    <row r="5" spans="1:16" ht="12.75" customHeight="1">
      <c r="A5" s="103"/>
      <c r="B5" s="105"/>
      <c r="C5" s="107"/>
      <c r="D5" s="101"/>
      <c r="E5" s="101"/>
      <c r="F5" s="101"/>
      <c r="G5" s="101"/>
      <c r="H5" s="110"/>
      <c r="I5" s="99"/>
      <c r="J5" s="99"/>
      <c r="K5" s="9"/>
    </row>
    <row r="6" spans="1:16" ht="22.5" customHeight="1">
      <c r="A6" s="103"/>
      <c r="B6" s="105"/>
      <c r="C6" s="107"/>
      <c r="D6" s="109"/>
      <c r="E6" s="109"/>
      <c r="F6" s="109"/>
      <c r="G6" s="109"/>
      <c r="H6" s="110"/>
      <c r="I6" s="99"/>
      <c r="J6" s="99"/>
      <c r="K6" s="9"/>
    </row>
    <row r="7" spans="1:16" ht="6.75" hidden="1" customHeight="1" thickBot="1">
      <c r="A7" s="103"/>
      <c r="B7" s="105"/>
      <c r="C7" s="107"/>
      <c r="D7" s="100"/>
      <c r="E7" s="10"/>
      <c r="F7" s="10"/>
      <c r="G7" s="100"/>
      <c r="H7" s="110"/>
      <c r="I7" s="99"/>
      <c r="J7" s="99"/>
      <c r="K7" s="9"/>
    </row>
    <row r="8" spans="1:16" ht="6.75" hidden="1" customHeight="1" thickBot="1">
      <c r="A8" s="103"/>
      <c r="B8" s="105"/>
      <c r="C8" s="107"/>
      <c r="D8" s="101"/>
      <c r="E8" s="10"/>
      <c r="F8" s="10"/>
      <c r="G8" s="101"/>
      <c r="H8" s="110"/>
      <c r="I8" s="99"/>
      <c r="J8" s="99"/>
      <c r="K8" s="11"/>
    </row>
    <row r="9" spans="1:16" ht="15" hidden="1" customHeight="1" thickBot="1">
      <c r="A9" s="104"/>
      <c r="B9" s="106"/>
      <c r="C9" s="108"/>
      <c r="D9" s="101"/>
      <c r="E9" s="13"/>
      <c r="F9" s="13"/>
      <c r="G9" s="101"/>
      <c r="H9" s="111"/>
      <c r="I9" s="99"/>
      <c r="J9" s="99"/>
      <c r="K9" s="15"/>
    </row>
    <row r="10" spans="1:16" ht="24.75" customHeight="1">
      <c r="A10" s="16">
        <v>10</v>
      </c>
      <c r="B10" s="17" t="s">
        <v>8</v>
      </c>
      <c r="C10" s="18">
        <v>7.5650000000000004</v>
      </c>
      <c r="D10" s="94">
        <v>184.4</v>
      </c>
      <c r="E10" s="94">
        <v>142.6</v>
      </c>
      <c r="F10" s="98">
        <v>112</v>
      </c>
      <c r="G10" s="22">
        <f t="shared" ref="G10:G27" si="0">ROUND(((F10/E10)-1)*100,1)</f>
        <v>-21.5</v>
      </c>
      <c r="H10" s="22">
        <f t="shared" ref="H10:H28" si="1">ROUND(((F10/D10)-1)*100,1)</f>
        <v>-39.299999999999997</v>
      </c>
      <c r="I10" s="23">
        <f t="shared" ref="I10:I27" si="2">ROUND(((G10-D10)*C10/$D$28),3)</f>
        <v>-9.125</v>
      </c>
      <c r="J10" s="23">
        <f t="shared" ref="J10:J27" si="3">ROUND(I10/$I$28*100,3)</f>
        <v>8.6690000000000005</v>
      </c>
      <c r="K10" s="24"/>
    </row>
    <row r="11" spans="1:16" ht="24.75" customHeight="1">
      <c r="A11" s="16">
        <v>11</v>
      </c>
      <c r="B11" s="17" t="s">
        <v>9</v>
      </c>
      <c r="C11" s="18">
        <v>6.3929999999999998</v>
      </c>
      <c r="D11" s="94">
        <v>183.5</v>
      </c>
      <c r="E11" s="94">
        <v>141.9</v>
      </c>
      <c r="F11" s="95">
        <v>114.8</v>
      </c>
      <c r="G11" s="22">
        <f t="shared" si="0"/>
        <v>-19.100000000000001</v>
      </c>
      <c r="H11" s="22">
        <f t="shared" si="1"/>
        <v>-37.4</v>
      </c>
      <c r="I11" s="23"/>
      <c r="J11" s="23"/>
      <c r="K11" s="24"/>
    </row>
    <row r="12" spans="1:16" ht="24.75" customHeight="1">
      <c r="A12" s="16">
        <v>13</v>
      </c>
      <c r="B12" s="17" t="s">
        <v>10</v>
      </c>
      <c r="C12" s="18">
        <v>0.624</v>
      </c>
      <c r="D12" s="97">
        <v>141</v>
      </c>
      <c r="E12" s="94">
        <v>108.9</v>
      </c>
      <c r="F12" s="95">
        <v>86.7</v>
      </c>
      <c r="G12" s="22">
        <f t="shared" si="0"/>
        <v>-20.399999999999999</v>
      </c>
      <c r="H12" s="22">
        <f t="shared" si="1"/>
        <v>-38.5</v>
      </c>
      <c r="I12" s="23">
        <f t="shared" si="2"/>
        <v>-0.59</v>
      </c>
      <c r="J12" s="23">
        <f t="shared" si="3"/>
        <v>0.56000000000000005</v>
      </c>
      <c r="K12" s="25">
        <f t="shared" ref="K12:K28" si="4">ROUND((H12/D12-1)*100,1)</f>
        <v>-127.3</v>
      </c>
    </row>
    <row r="13" spans="1:16" ht="23.25" customHeight="1">
      <c r="A13" s="16">
        <v>14</v>
      </c>
      <c r="B13" s="17" t="s">
        <v>11</v>
      </c>
      <c r="C13" s="18">
        <v>0.20899999999999999</v>
      </c>
      <c r="D13" s="94">
        <v>135.5</v>
      </c>
      <c r="E13" s="94">
        <v>104.6</v>
      </c>
      <c r="F13" s="95">
        <v>90.4</v>
      </c>
      <c r="G13" s="22">
        <f t="shared" si="0"/>
        <v>-13.6</v>
      </c>
      <c r="H13" s="22">
        <f t="shared" si="1"/>
        <v>-33.299999999999997</v>
      </c>
      <c r="I13" s="23">
        <f t="shared" si="2"/>
        <v>-0.183</v>
      </c>
      <c r="J13" s="23">
        <f t="shared" si="3"/>
        <v>0.17399999999999999</v>
      </c>
      <c r="K13" s="25">
        <f t="shared" si="4"/>
        <v>-124.6</v>
      </c>
      <c r="P13" s="26"/>
    </row>
    <row r="14" spans="1:16" ht="38.25" customHeight="1">
      <c r="A14" s="16">
        <v>15</v>
      </c>
      <c r="B14" s="17" t="s">
        <v>12</v>
      </c>
      <c r="C14" s="18">
        <v>0.111</v>
      </c>
      <c r="D14" s="94">
        <v>131.30000000000001</v>
      </c>
      <c r="E14" s="94">
        <v>101.4</v>
      </c>
      <c r="F14" s="95">
        <v>73.900000000000006</v>
      </c>
      <c r="G14" s="22">
        <f t="shared" si="0"/>
        <v>-27.1</v>
      </c>
      <c r="H14" s="22">
        <f t="shared" si="1"/>
        <v>-43.7</v>
      </c>
      <c r="I14" s="23">
        <f t="shared" si="2"/>
        <v>-0.10299999999999999</v>
      </c>
      <c r="J14" s="23">
        <f t="shared" si="3"/>
        <v>9.8000000000000004E-2</v>
      </c>
      <c r="K14" s="25">
        <f t="shared" si="4"/>
        <v>-133.30000000000001</v>
      </c>
    </row>
    <row r="15" spans="1:16" ht="24.75" customHeight="1">
      <c r="A15" s="16">
        <v>17</v>
      </c>
      <c r="B15" s="17" t="s">
        <v>13</v>
      </c>
      <c r="C15" s="18">
        <v>7.9000000000000001E-2</v>
      </c>
      <c r="D15" s="94">
        <v>140.19999999999999</v>
      </c>
      <c r="E15" s="94">
        <v>108.6</v>
      </c>
      <c r="F15" s="95">
        <v>92.4</v>
      </c>
      <c r="G15" s="22">
        <f t="shared" si="0"/>
        <v>-14.9</v>
      </c>
      <c r="H15" s="22">
        <f t="shared" si="1"/>
        <v>-34.1</v>
      </c>
      <c r="I15" s="23">
        <f t="shared" si="2"/>
        <v>-7.1999999999999995E-2</v>
      </c>
      <c r="J15" s="23">
        <f t="shared" si="3"/>
        <v>6.8000000000000005E-2</v>
      </c>
      <c r="K15" s="25">
        <f t="shared" si="4"/>
        <v>-124.3</v>
      </c>
    </row>
    <row r="16" spans="1:16" ht="27" customHeight="1">
      <c r="A16" s="16">
        <v>18</v>
      </c>
      <c r="B16" s="17" t="s">
        <v>14</v>
      </c>
      <c r="C16" s="18">
        <v>0.32200000000000001</v>
      </c>
      <c r="D16" s="94">
        <v>135.1</v>
      </c>
      <c r="E16" s="94">
        <v>104.4</v>
      </c>
      <c r="F16" s="95">
        <v>78.900000000000006</v>
      </c>
      <c r="G16" s="22">
        <f t="shared" si="0"/>
        <v>-24.4</v>
      </c>
      <c r="H16" s="22">
        <f t="shared" si="1"/>
        <v>-41.6</v>
      </c>
      <c r="I16" s="23">
        <f t="shared" si="2"/>
        <v>-0.30099999999999999</v>
      </c>
      <c r="J16" s="23">
        <f t="shared" si="3"/>
        <v>0.28599999999999998</v>
      </c>
      <c r="K16" s="25">
        <f t="shared" si="4"/>
        <v>-130.80000000000001</v>
      </c>
    </row>
    <row r="17" spans="1:11" ht="23.25" customHeight="1">
      <c r="A17" s="16">
        <v>19</v>
      </c>
      <c r="B17" s="17" t="s">
        <v>15</v>
      </c>
      <c r="C17" s="18">
        <v>42.161000000000001</v>
      </c>
      <c r="D17" s="94">
        <v>184.6</v>
      </c>
      <c r="E17" s="94">
        <v>143.1</v>
      </c>
      <c r="F17" s="95">
        <v>107.7</v>
      </c>
      <c r="G17" s="22">
        <f t="shared" si="0"/>
        <v>-24.7</v>
      </c>
      <c r="H17" s="22">
        <f t="shared" si="1"/>
        <v>-41.7</v>
      </c>
      <c r="I17" s="23">
        <f t="shared" si="2"/>
        <v>-51.695</v>
      </c>
      <c r="J17" s="23">
        <f t="shared" si="3"/>
        <v>49.109000000000002</v>
      </c>
      <c r="K17" s="25">
        <f t="shared" si="4"/>
        <v>-122.6</v>
      </c>
    </row>
    <row r="18" spans="1:11" ht="23.25" customHeight="1">
      <c r="A18" s="16">
        <v>20</v>
      </c>
      <c r="B18" s="17" t="s">
        <v>16</v>
      </c>
      <c r="C18" s="27">
        <v>6.05</v>
      </c>
      <c r="D18" s="94">
        <v>151.6</v>
      </c>
      <c r="E18" s="94">
        <v>117.3</v>
      </c>
      <c r="F18" s="95">
        <v>94.1</v>
      </c>
      <c r="G18" s="22">
        <f t="shared" si="0"/>
        <v>-19.8</v>
      </c>
      <c r="H18" s="22">
        <f t="shared" si="1"/>
        <v>-37.9</v>
      </c>
      <c r="I18" s="23">
        <f t="shared" si="2"/>
        <v>-6.0750000000000002</v>
      </c>
      <c r="J18" s="23">
        <f t="shared" si="3"/>
        <v>5.7709999999999999</v>
      </c>
      <c r="K18" s="25">
        <f t="shared" si="4"/>
        <v>-125</v>
      </c>
    </row>
    <row r="19" spans="1:11" ht="23.25" customHeight="1">
      <c r="A19" s="16">
        <v>22</v>
      </c>
      <c r="B19" s="17" t="s">
        <v>17</v>
      </c>
      <c r="C19" s="18">
        <v>0.64200000000000002</v>
      </c>
      <c r="D19" s="94">
        <v>156.69999999999999</v>
      </c>
      <c r="E19" s="94">
        <v>121.3</v>
      </c>
      <c r="F19" s="95">
        <v>93.6</v>
      </c>
      <c r="G19" s="22">
        <f t="shared" si="0"/>
        <v>-22.8</v>
      </c>
      <c r="H19" s="22">
        <f t="shared" si="1"/>
        <v>-40.299999999999997</v>
      </c>
      <c r="I19" s="23">
        <f t="shared" si="2"/>
        <v>-0.67500000000000004</v>
      </c>
      <c r="J19" s="23">
        <f t="shared" si="3"/>
        <v>0.64100000000000001</v>
      </c>
      <c r="K19" s="25">
        <f t="shared" si="4"/>
        <v>-125.7</v>
      </c>
    </row>
    <row r="20" spans="1:11" ht="23.25" customHeight="1">
      <c r="A20" s="16">
        <v>23</v>
      </c>
      <c r="B20" s="17" t="s">
        <v>18</v>
      </c>
      <c r="C20" s="18">
        <v>23.56</v>
      </c>
      <c r="D20" s="94">
        <v>162.1</v>
      </c>
      <c r="E20" s="94">
        <v>125.4</v>
      </c>
      <c r="F20" s="95">
        <v>90.1</v>
      </c>
      <c r="G20" s="22">
        <f t="shared" si="0"/>
        <v>-28.1</v>
      </c>
      <c r="H20" s="22">
        <f t="shared" si="1"/>
        <v>-44.4</v>
      </c>
      <c r="I20" s="23">
        <f t="shared" si="2"/>
        <v>-26.251000000000001</v>
      </c>
      <c r="J20" s="23">
        <f t="shared" si="3"/>
        <v>24.937999999999999</v>
      </c>
      <c r="K20" s="25">
        <f t="shared" si="4"/>
        <v>-127.4</v>
      </c>
    </row>
    <row r="21" spans="1:11" ht="23.25" customHeight="1">
      <c r="A21" s="16">
        <v>25</v>
      </c>
      <c r="B21" s="17" t="s">
        <v>19</v>
      </c>
      <c r="C21" s="18">
        <v>2.0920000000000001</v>
      </c>
      <c r="D21" s="94">
        <v>145.19999999999999</v>
      </c>
      <c r="E21" s="94">
        <v>112.3</v>
      </c>
      <c r="F21" s="95">
        <v>95.3</v>
      </c>
      <c r="G21" s="22">
        <f t="shared" si="0"/>
        <v>-15.1</v>
      </c>
      <c r="H21" s="22">
        <f t="shared" si="1"/>
        <v>-34.4</v>
      </c>
      <c r="I21" s="23">
        <f t="shared" si="2"/>
        <v>-1.9650000000000001</v>
      </c>
      <c r="J21" s="23">
        <f t="shared" si="3"/>
        <v>1.867</v>
      </c>
      <c r="K21" s="25"/>
    </row>
    <row r="22" spans="1:11" ht="23.25" customHeight="1">
      <c r="A22" s="16">
        <v>26</v>
      </c>
      <c r="B22" s="17" t="s">
        <v>20</v>
      </c>
      <c r="C22" s="27">
        <v>7.0000000000000007E-2</v>
      </c>
      <c r="D22" s="94">
        <v>138.6</v>
      </c>
      <c r="E22" s="94">
        <v>106.9</v>
      </c>
      <c r="F22" s="95">
        <v>106.9</v>
      </c>
      <c r="G22" s="22">
        <f t="shared" si="0"/>
        <v>0</v>
      </c>
      <c r="H22" s="22">
        <f t="shared" si="1"/>
        <v>-22.9</v>
      </c>
      <c r="I22" s="23">
        <f t="shared" si="2"/>
        <v>-5.7000000000000002E-2</v>
      </c>
      <c r="J22" s="23">
        <f t="shared" si="3"/>
        <v>5.3999999999999999E-2</v>
      </c>
      <c r="K22" s="25"/>
    </row>
    <row r="23" spans="1:11" ht="23.25" customHeight="1">
      <c r="A23" s="16">
        <v>28</v>
      </c>
      <c r="B23" s="17" t="s">
        <v>21</v>
      </c>
      <c r="C23" s="18">
        <v>4.9829999999999997</v>
      </c>
      <c r="D23" s="97">
        <v>147</v>
      </c>
      <c r="E23" s="94">
        <v>113.6</v>
      </c>
      <c r="F23" s="95">
        <v>100.9</v>
      </c>
      <c r="G23" s="22">
        <f t="shared" si="0"/>
        <v>-11.2</v>
      </c>
      <c r="H23" s="22">
        <f t="shared" si="1"/>
        <v>-31.4</v>
      </c>
      <c r="I23" s="23">
        <f>ROUND(((G23-D24)*C23/$D$28),3)</f>
        <v>-4.1310000000000002</v>
      </c>
      <c r="J23" s="23">
        <f t="shared" si="3"/>
        <v>3.9239999999999999</v>
      </c>
      <c r="K23" s="25"/>
    </row>
    <row r="24" spans="1:11" ht="37.5" customHeight="1">
      <c r="A24" s="16">
        <v>27</v>
      </c>
      <c r="B24" s="28" t="s">
        <v>22</v>
      </c>
      <c r="C24" s="18">
        <v>1.514</v>
      </c>
      <c r="D24" s="94">
        <v>130.30000000000001</v>
      </c>
      <c r="E24" s="94">
        <v>100.7</v>
      </c>
      <c r="F24" s="95">
        <v>91.5</v>
      </c>
      <c r="G24" s="22">
        <f t="shared" si="0"/>
        <v>-9.1</v>
      </c>
      <c r="H24" s="22">
        <f t="shared" si="1"/>
        <v>-29.8</v>
      </c>
      <c r="I24" s="23">
        <f>ROUND(((G24-D23)*C24/$D$28),3)</f>
        <v>-1.385</v>
      </c>
      <c r="J24" s="23">
        <f t="shared" si="3"/>
        <v>1.3160000000000001</v>
      </c>
      <c r="K24" s="25"/>
    </row>
    <row r="25" spans="1:11" ht="24.75" customHeight="1">
      <c r="A25" s="16">
        <v>29</v>
      </c>
      <c r="B25" s="17" t="s">
        <v>23</v>
      </c>
      <c r="C25" s="18">
        <v>3.512</v>
      </c>
      <c r="D25" s="94">
        <v>124.1</v>
      </c>
      <c r="E25" s="94">
        <v>95.9</v>
      </c>
      <c r="F25" s="95">
        <v>95.9</v>
      </c>
      <c r="G25" s="22">
        <f t="shared" si="0"/>
        <v>0</v>
      </c>
      <c r="H25" s="22">
        <f t="shared" si="1"/>
        <v>-22.7</v>
      </c>
      <c r="I25" s="23">
        <f t="shared" si="2"/>
        <v>-2.5529999999999999</v>
      </c>
      <c r="J25" s="23">
        <f t="shared" si="3"/>
        <v>2.4249999999999998</v>
      </c>
      <c r="K25" s="25"/>
    </row>
    <row r="26" spans="1:11" ht="23.25" customHeight="1">
      <c r="A26" s="16">
        <v>30</v>
      </c>
      <c r="B26" s="17" t="s">
        <v>24</v>
      </c>
      <c r="C26" s="18">
        <v>5.1999999999999998E-2</v>
      </c>
      <c r="D26" s="94">
        <v>149.19999999999999</v>
      </c>
      <c r="E26" s="97">
        <v>115</v>
      </c>
      <c r="F26" s="98">
        <v>115</v>
      </c>
      <c r="G26" s="22">
        <f t="shared" si="0"/>
        <v>0</v>
      </c>
      <c r="H26" s="22">
        <f t="shared" si="1"/>
        <v>-22.9</v>
      </c>
      <c r="I26" s="23">
        <f t="shared" si="2"/>
        <v>-4.4999999999999998E-2</v>
      </c>
      <c r="J26" s="23">
        <f t="shared" si="3"/>
        <v>4.2999999999999997E-2</v>
      </c>
      <c r="K26" s="25"/>
    </row>
    <row r="27" spans="1:11" ht="20.25" customHeight="1">
      <c r="A27" s="16">
        <v>31</v>
      </c>
      <c r="B27" s="17" t="s">
        <v>25</v>
      </c>
      <c r="C27" s="18">
        <v>6.0999999999999999E-2</v>
      </c>
      <c r="D27" s="94">
        <v>141.6</v>
      </c>
      <c r="E27" s="94">
        <v>109.6</v>
      </c>
      <c r="F27" s="95">
        <v>83.6</v>
      </c>
      <c r="G27" s="22">
        <f t="shared" si="0"/>
        <v>-23.7</v>
      </c>
      <c r="H27" s="22">
        <f t="shared" si="1"/>
        <v>-41</v>
      </c>
      <c r="I27" s="23">
        <f t="shared" si="2"/>
        <v>-5.8999999999999997E-2</v>
      </c>
      <c r="J27" s="23">
        <f t="shared" si="3"/>
        <v>5.6000000000000001E-2</v>
      </c>
      <c r="K27" s="25">
        <f>ROUND((H21/D21-1)*100,1)</f>
        <v>-123.7</v>
      </c>
    </row>
    <row r="28" spans="1:11" ht="23.25" customHeight="1" thickBot="1">
      <c r="A28" s="29" t="s">
        <v>26</v>
      </c>
      <c r="B28" s="30" t="s">
        <v>27</v>
      </c>
      <c r="C28" s="31">
        <v>100</v>
      </c>
      <c r="D28" s="96">
        <v>170.7</v>
      </c>
      <c r="E28" s="94">
        <v>132.1</v>
      </c>
      <c r="F28" s="95">
        <v>101.8</v>
      </c>
      <c r="G28" s="22">
        <f t="shared" ref="G28" si="5">ROUND(((F28/E28)-1)*100,1)</f>
        <v>-22.9</v>
      </c>
      <c r="H28" s="22">
        <f t="shared" si="1"/>
        <v>-40.4</v>
      </c>
      <c r="I28" s="23">
        <f>SUM(I10:I27)</f>
        <v>-105.26500000000001</v>
      </c>
      <c r="J28" s="32">
        <f>SUM(J10:J27)</f>
        <v>99.999000000000024</v>
      </c>
      <c r="K28" s="25">
        <f t="shared" si="4"/>
        <v>-123.7</v>
      </c>
    </row>
    <row r="29" spans="1:11" ht="11.25" customHeight="1">
      <c r="B29" s="33"/>
      <c r="C29" s="34"/>
      <c r="D29" s="34"/>
      <c r="E29" s="34"/>
      <c r="F29" s="34"/>
      <c r="G29" s="34"/>
      <c r="H29" s="34"/>
    </row>
    <row r="30" spans="1:11" ht="15" hidden="1">
      <c r="C30" s="35"/>
      <c r="D30" s="34"/>
      <c r="E30" s="34"/>
      <c r="F30" s="34"/>
      <c r="G30" s="34"/>
      <c r="H30" s="34"/>
    </row>
    <row r="31" spans="1:11" ht="15" hidden="1">
      <c r="C31" s="36"/>
      <c r="D31" s="34"/>
      <c r="E31" s="34"/>
      <c r="F31" s="34"/>
      <c r="G31" s="34"/>
      <c r="H31" s="34"/>
    </row>
    <row r="32" spans="1:11">
      <c r="C32" s="34"/>
      <c r="D32" s="34"/>
      <c r="E32" s="34"/>
      <c r="F32" s="34"/>
      <c r="G32" s="34"/>
      <c r="H32" s="34"/>
    </row>
  </sheetData>
  <mergeCells count="13">
    <mergeCell ref="J4:J9"/>
    <mergeCell ref="D7:D9"/>
    <mergeCell ref="G7:G9"/>
    <mergeCell ref="A2:J2"/>
    <mergeCell ref="A4:A9"/>
    <mergeCell ref="B4:B9"/>
    <mergeCell ref="C4:C9"/>
    <mergeCell ref="D4:D6"/>
    <mergeCell ref="E4:E6"/>
    <mergeCell ref="F4:F6"/>
    <mergeCell ref="G4:G6"/>
    <mergeCell ref="H4:H9"/>
    <mergeCell ref="I4:I9"/>
  </mergeCells>
  <printOptions horizontalCentered="1" verticalCentered="1"/>
  <pageMargins left="0.75" right="0.75" top="0" bottom="0" header="0.5" footer="0.5"/>
  <pageSetup scale="83" orientation="portrait" r:id="rId1"/>
  <headerFooter alignWithMargins="0">
    <oddFooter>&amp;C&amp;P</oddFooter>
  </headerFooter>
  <colBreaks count="1" manualBreakCount="1">
    <brk id="8" max="27" man="1"/>
  </colBreaks>
  <drawing r:id="rId2"/>
</worksheet>
</file>

<file path=xl/worksheets/sheet2.xml><?xml version="1.0" encoding="utf-8"?>
<worksheet xmlns="http://schemas.openxmlformats.org/spreadsheetml/2006/main" xmlns:r="http://schemas.openxmlformats.org/officeDocument/2006/relationships">
  <dimension ref="A1:O33"/>
  <sheetViews>
    <sheetView rightToLeft="1" view="pageBreakPreview" zoomScaleSheetLayoutView="100" workbookViewId="0">
      <selection activeCell="E10" sqref="E10:E28"/>
    </sheetView>
  </sheetViews>
  <sheetFormatPr defaultRowHeight="12.75"/>
  <cols>
    <col min="1" max="1" width="5.140625" customWidth="1"/>
    <col min="2" max="2" width="35.28515625" customWidth="1"/>
    <col min="3" max="3" width="7.140625" customWidth="1"/>
    <col min="4" max="4" width="10.7109375" customWidth="1"/>
    <col min="5" max="5" width="12.28515625" customWidth="1"/>
    <col min="6" max="6" width="9" customWidth="1"/>
    <col min="7" max="7" width="10.85546875" customWidth="1"/>
    <col min="8" max="8" width="13.85546875" customWidth="1"/>
    <col min="9" max="9" width="2.7109375" hidden="1" customWidth="1"/>
    <col min="10" max="14" width="9.140625" customWidth="1"/>
  </cols>
  <sheetData>
    <row r="1" spans="1:9" ht="12.75" customHeight="1">
      <c r="A1" s="1"/>
    </row>
    <row r="2" spans="1:9" ht="23.25" customHeight="1">
      <c r="A2" s="114" t="s">
        <v>47</v>
      </c>
      <c r="B2" s="114"/>
      <c r="C2" s="114"/>
      <c r="D2" s="114"/>
      <c r="E2" s="114"/>
      <c r="F2" s="114"/>
      <c r="G2" s="114"/>
      <c r="H2" s="114"/>
      <c r="I2" s="2"/>
    </row>
    <row r="3" spans="1:9" ht="12.75" customHeight="1">
      <c r="A3" s="3"/>
      <c r="B3" s="4"/>
      <c r="C3" s="5"/>
      <c r="D3" s="6" t="s">
        <v>0</v>
      </c>
      <c r="E3" s="7"/>
      <c r="F3" s="7"/>
      <c r="I3" s="7"/>
    </row>
    <row r="4" spans="1:9" ht="12.75" customHeight="1">
      <c r="A4" s="115" t="s">
        <v>1</v>
      </c>
      <c r="B4" s="107" t="s">
        <v>2</v>
      </c>
      <c r="C4" s="107" t="s">
        <v>3</v>
      </c>
      <c r="D4" s="100" t="s">
        <v>41</v>
      </c>
      <c r="E4" s="100" t="s">
        <v>46</v>
      </c>
      <c r="F4" s="110" t="s">
        <v>4</v>
      </c>
      <c r="G4" s="112" t="s">
        <v>28</v>
      </c>
      <c r="H4" s="112" t="s">
        <v>29</v>
      </c>
      <c r="I4" s="9"/>
    </row>
    <row r="5" spans="1:9" ht="12.75" customHeight="1">
      <c r="A5" s="115"/>
      <c r="B5" s="107"/>
      <c r="C5" s="107"/>
      <c r="D5" s="101"/>
      <c r="E5" s="101"/>
      <c r="F5" s="110"/>
      <c r="G5" s="112"/>
      <c r="H5" s="112"/>
      <c r="I5" s="9"/>
    </row>
    <row r="6" spans="1:9" ht="22.5" customHeight="1">
      <c r="A6" s="115"/>
      <c r="B6" s="107"/>
      <c r="C6" s="107"/>
      <c r="D6" s="109"/>
      <c r="E6" s="109"/>
      <c r="F6" s="110"/>
      <c r="G6" s="112"/>
      <c r="H6" s="112"/>
      <c r="I6" s="9"/>
    </row>
    <row r="7" spans="1:9" ht="6.75" hidden="1" customHeight="1" thickBot="1">
      <c r="A7" s="115"/>
      <c r="B7" s="107"/>
      <c r="C7" s="107"/>
      <c r="D7" s="100" t="s">
        <v>38</v>
      </c>
      <c r="E7" s="100" t="s">
        <v>39</v>
      </c>
      <c r="F7" s="110"/>
      <c r="G7" s="112"/>
      <c r="H7" s="112"/>
      <c r="I7" s="9"/>
    </row>
    <row r="8" spans="1:9" ht="6.75" hidden="1" customHeight="1" thickBot="1">
      <c r="A8" s="115"/>
      <c r="B8" s="107"/>
      <c r="C8" s="107"/>
      <c r="D8" s="101"/>
      <c r="E8" s="101"/>
      <c r="F8" s="110"/>
      <c r="G8" s="112"/>
      <c r="H8" s="112"/>
      <c r="I8" s="11"/>
    </row>
    <row r="9" spans="1:9" ht="15" hidden="1" customHeight="1" thickBot="1">
      <c r="A9" s="116"/>
      <c r="B9" s="107"/>
      <c r="C9" s="108"/>
      <c r="D9" s="109"/>
      <c r="E9" s="109"/>
      <c r="F9" s="111"/>
      <c r="G9" s="113"/>
      <c r="H9" s="113"/>
      <c r="I9" s="15"/>
    </row>
    <row r="10" spans="1:9" ht="24.75" customHeight="1">
      <c r="A10" s="89">
        <v>10</v>
      </c>
      <c r="B10" s="59" t="s">
        <v>8</v>
      </c>
      <c r="C10" s="18">
        <v>7.5650000000000004</v>
      </c>
      <c r="D10" s="20">
        <v>142.6</v>
      </c>
      <c r="E10" s="22">
        <v>112</v>
      </c>
      <c r="F10" s="37">
        <f t="shared" ref="F10:F28" si="0">ROUND((E10/D10-1)*100,1)</f>
        <v>-21.5</v>
      </c>
      <c r="G10" s="38">
        <f t="shared" ref="G10:G27" si="1">ROUND(((E10-D10)*C10/$D$28),3)</f>
        <v>-1.752</v>
      </c>
      <c r="H10" s="22">
        <f t="shared" ref="H10:H27" si="2">ROUND(G10/$G$28*100,3)</f>
        <v>7.6360000000000001</v>
      </c>
      <c r="I10" s="24"/>
    </row>
    <row r="11" spans="1:9" ht="24.75" customHeight="1">
      <c r="A11" s="89">
        <v>11</v>
      </c>
      <c r="B11" s="59" t="s">
        <v>9</v>
      </c>
      <c r="C11" s="18">
        <v>6.3929999999999998</v>
      </c>
      <c r="D11" s="22">
        <v>141.9</v>
      </c>
      <c r="E11" s="22">
        <v>114.8</v>
      </c>
      <c r="F11" s="37">
        <f t="shared" si="0"/>
        <v>-19.100000000000001</v>
      </c>
      <c r="G11" s="38">
        <f t="shared" si="1"/>
        <v>-1.3120000000000001</v>
      </c>
      <c r="H11" s="22">
        <f t="shared" si="2"/>
        <v>5.7190000000000003</v>
      </c>
      <c r="I11" s="24"/>
    </row>
    <row r="12" spans="1:9" ht="24.75" customHeight="1">
      <c r="A12" s="89">
        <v>13</v>
      </c>
      <c r="B12" s="59" t="s">
        <v>10</v>
      </c>
      <c r="C12" s="18">
        <v>0.624</v>
      </c>
      <c r="D12" s="22">
        <v>108.9</v>
      </c>
      <c r="E12" s="22">
        <v>86.7</v>
      </c>
      <c r="F12" s="37">
        <f t="shared" si="0"/>
        <v>-20.399999999999999</v>
      </c>
      <c r="G12" s="38">
        <f t="shared" si="1"/>
        <v>-0.105</v>
      </c>
      <c r="H12" s="22">
        <f t="shared" si="2"/>
        <v>0.45800000000000002</v>
      </c>
      <c r="I12" s="25">
        <f t="shared" ref="I12:I20" si="3">ROUND((F12/D12-1)*100,1)</f>
        <v>-118.7</v>
      </c>
    </row>
    <row r="13" spans="1:9" ht="24.75" customHeight="1">
      <c r="A13" s="89">
        <v>14</v>
      </c>
      <c r="B13" s="59" t="s">
        <v>11</v>
      </c>
      <c r="C13" s="18">
        <v>0.20899999999999999</v>
      </c>
      <c r="D13" s="20">
        <v>104.6</v>
      </c>
      <c r="E13" s="22">
        <v>90.4</v>
      </c>
      <c r="F13" s="37">
        <f t="shared" si="0"/>
        <v>-13.6</v>
      </c>
      <c r="G13" s="38">
        <f t="shared" si="1"/>
        <v>-2.1999999999999999E-2</v>
      </c>
      <c r="H13" s="22">
        <f t="shared" si="2"/>
        <v>9.6000000000000002E-2</v>
      </c>
      <c r="I13" s="25">
        <f t="shared" si="3"/>
        <v>-113</v>
      </c>
    </row>
    <row r="14" spans="1:9" ht="42.75" customHeight="1">
      <c r="A14" s="89">
        <v>15</v>
      </c>
      <c r="B14" s="59" t="s">
        <v>12</v>
      </c>
      <c r="C14" s="18">
        <v>0.111</v>
      </c>
      <c r="D14" s="20">
        <v>101.4</v>
      </c>
      <c r="E14" s="22">
        <v>73.900000000000006</v>
      </c>
      <c r="F14" s="37">
        <f t="shared" si="0"/>
        <v>-27.1</v>
      </c>
      <c r="G14" s="38">
        <f t="shared" si="1"/>
        <v>-2.3E-2</v>
      </c>
      <c r="H14" s="22">
        <f t="shared" si="2"/>
        <v>0.1</v>
      </c>
      <c r="I14" s="25">
        <f t="shared" si="3"/>
        <v>-126.7</v>
      </c>
    </row>
    <row r="15" spans="1:9" ht="24.75" customHeight="1">
      <c r="A15" s="89">
        <v>17</v>
      </c>
      <c r="B15" s="59" t="s">
        <v>13</v>
      </c>
      <c r="C15" s="18">
        <v>7.9000000000000001E-2</v>
      </c>
      <c r="D15" s="20">
        <v>108.6</v>
      </c>
      <c r="E15" s="22">
        <v>92.4</v>
      </c>
      <c r="F15" s="37">
        <f t="shared" si="0"/>
        <v>-14.9</v>
      </c>
      <c r="G15" s="38">
        <f t="shared" si="1"/>
        <v>-0.01</v>
      </c>
      <c r="H15" s="22">
        <f t="shared" si="2"/>
        <v>4.3999999999999997E-2</v>
      </c>
      <c r="I15" s="25">
        <f t="shared" si="3"/>
        <v>-113.7</v>
      </c>
    </row>
    <row r="16" spans="1:9" ht="27" customHeight="1">
      <c r="A16" s="89">
        <v>18</v>
      </c>
      <c r="B16" s="59" t="s">
        <v>14</v>
      </c>
      <c r="C16" s="18">
        <v>0.32200000000000001</v>
      </c>
      <c r="D16" s="20">
        <v>104.4</v>
      </c>
      <c r="E16" s="22">
        <v>78.900000000000006</v>
      </c>
      <c r="F16" s="37">
        <f t="shared" si="0"/>
        <v>-24.4</v>
      </c>
      <c r="G16" s="38">
        <f t="shared" si="1"/>
        <v>-6.2E-2</v>
      </c>
      <c r="H16" s="22">
        <f t="shared" si="2"/>
        <v>0.27</v>
      </c>
      <c r="I16" s="25">
        <f t="shared" si="3"/>
        <v>-123.4</v>
      </c>
    </row>
    <row r="17" spans="1:15" ht="23.25" customHeight="1">
      <c r="A17" s="89">
        <v>19</v>
      </c>
      <c r="B17" s="59" t="s">
        <v>15</v>
      </c>
      <c r="C17" s="18">
        <v>42.161000000000001</v>
      </c>
      <c r="D17" s="20">
        <v>143.1</v>
      </c>
      <c r="E17" s="22">
        <v>107.7</v>
      </c>
      <c r="F17" s="37">
        <f t="shared" si="0"/>
        <v>-24.7</v>
      </c>
      <c r="G17" s="38">
        <f t="shared" si="1"/>
        <v>-11.298</v>
      </c>
      <c r="H17" s="22">
        <f t="shared" si="2"/>
        <v>49.244</v>
      </c>
      <c r="I17" s="25">
        <f t="shared" si="3"/>
        <v>-117.3</v>
      </c>
      <c r="N17" s="64"/>
      <c r="O17" s="60"/>
    </row>
    <row r="18" spans="1:15" ht="23.25" customHeight="1">
      <c r="A18" s="89">
        <v>20</v>
      </c>
      <c r="B18" s="59" t="s">
        <v>16</v>
      </c>
      <c r="C18" s="18">
        <v>6.05</v>
      </c>
      <c r="D18" s="20">
        <v>117.3</v>
      </c>
      <c r="E18" s="22">
        <v>94.1</v>
      </c>
      <c r="F18" s="37">
        <f t="shared" si="0"/>
        <v>-19.8</v>
      </c>
      <c r="G18" s="38">
        <f t="shared" si="1"/>
        <v>-1.0629999999999999</v>
      </c>
      <c r="H18" s="22">
        <f t="shared" si="2"/>
        <v>4.633</v>
      </c>
      <c r="I18" s="25">
        <f t="shared" si="3"/>
        <v>-116.9</v>
      </c>
      <c r="N18" s="39"/>
      <c r="O18" s="39"/>
    </row>
    <row r="19" spans="1:15" ht="23.25" customHeight="1">
      <c r="A19" s="89">
        <v>22</v>
      </c>
      <c r="B19" s="59" t="s">
        <v>17</v>
      </c>
      <c r="C19" s="18">
        <v>0.64200000000000002</v>
      </c>
      <c r="D19" s="20">
        <v>121.3</v>
      </c>
      <c r="E19" s="22">
        <v>93.6</v>
      </c>
      <c r="F19" s="37">
        <f t="shared" si="0"/>
        <v>-22.8</v>
      </c>
      <c r="G19" s="38">
        <f t="shared" si="1"/>
        <v>-0.13500000000000001</v>
      </c>
      <c r="H19" s="22">
        <f t="shared" si="2"/>
        <v>0.58799999999999997</v>
      </c>
      <c r="I19" s="25">
        <f t="shared" si="3"/>
        <v>-118.8</v>
      </c>
    </row>
    <row r="20" spans="1:15" ht="23.25" customHeight="1">
      <c r="A20" s="89">
        <v>23</v>
      </c>
      <c r="B20" s="59" t="s">
        <v>18</v>
      </c>
      <c r="C20" s="18">
        <v>23.56</v>
      </c>
      <c r="D20" s="20">
        <v>125.4</v>
      </c>
      <c r="E20" s="22">
        <v>90.1</v>
      </c>
      <c r="F20" s="37">
        <f t="shared" si="0"/>
        <v>-28.1</v>
      </c>
      <c r="G20" s="38">
        <f t="shared" si="1"/>
        <v>-6.2960000000000003</v>
      </c>
      <c r="H20" s="22">
        <f t="shared" si="2"/>
        <v>27.442</v>
      </c>
      <c r="I20" s="25">
        <f t="shared" si="3"/>
        <v>-122.4</v>
      </c>
    </row>
    <row r="21" spans="1:15" ht="23.25" customHeight="1">
      <c r="A21" s="89">
        <v>25</v>
      </c>
      <c r="B21" s="59" t="s">
        <v>19</v>
      </c>
      <c r="C21" s="18">
        <v>2.0920000000000001</v>
      </c>
      <c r="D21" s="20">
        <v>112.3</v>
      </c>
      <c r="E21" s="22">
        <v>95.3</v>
      </c>
      <c r="F21" s="37">
        <f t="shared" si="0"/>
        <v>-15.1</v>
      </c>
      <c r="G21" s="38">
        <f t="shared" si="1"/>
        <v>-0.26900000000000002</v>
      </c>
      <c r="H21" s="22">
        <f t="shared" si="2"/>
        <v>1.1719999999999999</v>
      </c>
      <c r="I21" s="25"/>
    </row>
    <row r="22" spans="1:15" ht="23.25" customHeight="1">
      <c r="A22" s="89">
        <v>26</v>
      </c>
      <c r="B22" s="59" t="s">
        <v>20</v>
      </c>
      <c r="C22" s="27">
        <v>7.0000000000000007E-2</v>
      </c>
      <c r="D22" s="20">
        <v>106.9</v>
      </c>
      <c r="E22" s="22">
        <v>106.9</v>
      </c>
      <c r="F22" s="37">
        <f t="shared" si="0"/>
        <v>0</v>
      </c>
      <c r="G22" s="38">
        <f t="shared" si="1"/>
        <v>0</v>
      </c>
      <c r="H22" s="22">
        <f t="shared" si="2"/>
        <v>0</v>
      </c>
      <c r="I22" s="25"/>
    </row>
    <row r="23" spans="1:15" ht="23.25" customHeight="1">
      <c r="A23" s="89">
        <v>28</v>
      </c>
      <c r="B23" s="40" t="s">
        <v>21</v>
      </c>
      <c r="C23" s="18">
        <v>4.9829999999999997</v>
      </c>
      <c r="D23" s="22">
        <v>113.6</v>
      </c>
      <c r="E23" s="22">
        <v>100.9</v>
      </c>
      <c r="F23" s="37">
        <f t="shared" si="0"/>
        <v>-11.2</v>
      </c>
      <c r="G23" s="38">
        <f t="shared" si="1"/>
        <v>-0.47899999999999998</v>
      </c>
      <c r="H23" s="22">
        <f t="shared" si="2"/>
        <v>2.0880000000000001</v>
      </c>
      <c r="I23" s="25"/>
      <c r="M23" s="64"/>
      <c r="N23" s="60"/>
    </row>
    <row r="24" spans="1:15" ht="37.5" customHeight="1">
      <c r="A24" s="89">
        <v>27</v>
      </c>
      <c r="B24" s="41" t="s">
        <v>22</v>
      </c>
      <c r="C24" s="18">
        <v>1.514</v>
      </c>
      <c r="D24" s="20">
        <v>100.7</v>
      </c>
      <c r="E24" s="22">
        <v>91.5</v>
      </c>
      <c r="F24" s="37">
        <f t="shared" si="0"/>
        <v>-9.1</v>
      </c>
      <c r="G24" s="38">
        <f t="shared" si="1"/>
        <v>-0.105</v>
      </c>
      <c r="H24" s="22">
        <f t="shared" si="2"/>
        <v>0.45800000000000002</v>
      </c>
      <c r="I24" s="25"/>
    </row>
    <row r="25" spans="1:15" ht="24.75" customHeight="1">
      <c r="A25" s="89">
        <v>29</v>
      </c>
      <c r="B25" s="40" t="s">
        <v>23</v>
      </c>
      <c r="C25" s="18">
        <v>3.512</v>
      </c>
      <c r="D25" s="20">
        <v>95.9</v>
      </c>
      <c r="E25" s="22">
        <v>95.9</v>
      </c>
      <c r="F25" s="37">
        <f t="shared" si="0"/>
        <v>0</v>
      </c>
      <c r="G25" s="38">
        <f t="shared" si="1"/>
        <v>0</v>
      </c>
      <c r="H25" s="22">
        <f t="shared" si="2"/>
        <v>0</v>
      </c>
      <c r="I25" s="25"/>
    </row>
    <row r="26" spans="1:15" ht="23.25" customHeight="1">
      <c r="A26" s="89">
        <v>30</v>
      </c>
      <c r="B26" s="40" t="s">
        <v>24</v>
      </c>
      <c r="C26" s="18">
        <v>5.1999999999999998E-2</v>
      </c>
      <c r="D26" s="20">
        <v>115</v>
      </c>
      <c r="E26" s="22">
        <v>115</v>
      </c>
      <c r="F26" s="37">
        <f t="shared" si="0"/>
        <v>0</v>
      </c>
      <c r="G26" s="38">
        <f t="shared" si="1"/>
        <v>0</v>
      </c>
      <c r="H26" s="22">
        <f t="shared" si="2"/>
        <v>0</v>
      </c>
      <c r="I26" s="25"/>
    </row>
    <row r="27" spans="1:15" ht="20.25" customHeight="1">
      <c r="A27" s="89">
        <v>31</v>
      </c>
      <c r="B27" s="59" t="s">
        <v>25</v>
      </c>
      <c r="C27" s="18">
        <v>6.0999999999999999E-2</v>
      </c>
      <c r="D27" s="20">
        <v>109.6</v>
      </c>
      <c r="E27" s="22">
        <v>83.6</v>
      </c>
      <c r="F27" s="37">
        <f t="shared" si="0"/>
        <v>-23.7</v>
      </c>
      <c r="G27" s="38">
        <f t="shared" si="1"/>
        <v>-1.2E-2</v>
      </c>
      <c r="H27" s="22">
        <f t="shared" si="2"/>
        <v>5.1999999999999998E-2</v>
      </c>
      <c r="I27" s="25">
        <f>ROUND((F21/D21-1)*100,1)</f>
        <v>-113.4</v>
      </c>
    </row>
    <row r="28" spans="1:15" ht="23.25" customHeight="1">
      <c r="A28" s="89" t="s">
        <v>26</v>
      </c>
      <c r="B28" s="63" t="s">
        <v>27</v>
      </c>
      <c r="C28" s="62">
        <v>100</v>
      </c>
      <c r="D28" s="22">
        <v>132.1</v>
      </c>
      <c r="E28" s="22">
        <v>101.8</v>
      </c>
      <c r="F28" s="37">
        <f t="shared" si="0"/>
        <v>-22.9</v>
      </c>
      <c r="G28" s="38">
        <f>SUM(G10:G27)</f>
        <v>-22.942999999999998</v>
      </c>
      <c r="H28" s="42">
        <f>SUM(H10:H27)</f>
        <v>99.999999999999986</v>
      </c>
      <c r="I28" s="25">
        <f>ROUND((F28/D28-1)*100,1)</f>
        <v>-117.3</v>
      </c>
    </row>
    <row r="29" spans="1:15" ht="11.25" customHeight="1"/>
    <row r="30" spans="1:15" ht="15" hidden="1">
      <c r="C30" s="43"/>
    </row>
    <row r="31" spans="1:15" ht="15" hidden="1">
      <c r="C31" s="44"/>
    </row>
    <row r="32" spans="1:15">
      <c r="D32" s="88"/>
      <c r="E32" s="45"/>
    </row>
    <row r="33" spans="4:5">
      <c r="D33" s="39"/>
      <c r="E33" s="39"/>
    </row>
  </sheetData>
  <mergeCells count="11">
    <mergeCell ref="H4:H9"/>
    <mergeCell ref="A2:H2"/>
    <mergeCell ref="F4:F9"/>
    <mergeCell ref="G4:G9"/>
    <mergeCell ref="A4:A9"/>
    <mergeCell ref="B4:B9"/>
    <mergeCell ref="C4:C9"/>
    <mergeCell ref="D4:D6"/>
    <mergeCell ref="E4:E6"/>
    <mergeCell ref="D7:D9"/>
    <mergeCell ref="E7:E9"/>
  </mergeCells>
  <pageMargins left="0.7" right="0.7" top="0.75" bottom="0.75" header="0.3" footer="0.3"/>
  <pageSetup paperSize="9" scale="83" orientation="portrait" verticalDpi="150" r:id="rId1"/>
  <drawing r:id="rId2"/>
</worksheet>
</file>

<file path=xl/worksheets/sheet3.xml><?xml version="1.0" encoding="utf-8"?>
<worksheet xmlns="http://schemas.openxmlformats.org/spreadsheetml/2006/main" xmlns:r="http://schemas.openxmlformats.org/officeDocument/2006/relationships">
  <dimension ref="A1:O32"/>
  <sheetViews>
    <sheetView rightToLeft="1" view="pageBreakPreview" zoomScaleSheetLayoutView="100" workbookViewId="0">
      <selection activeCell="F28" sqref="F28:H28"/>
    </sheetView>
  </sheetViews>
  <sheetFormatPr defaultRowHeight="12.75"/>
  <cols>
    <col min="1" max="1" width="5.140625" customWidth="1"/>
    <col min="2" max="2" width="34" customWidth="1"/>
    <col min="3" max="3" width="8.140625" customWidth="1"/>
    <col min="4" max="4" width="11.85546875" customWidth="1"/>
    <col min="5" max="5" width="10.140625" customWidth="1"/>
    <col min="6" max="6" width="9.28515625" customWidth="1"/>
    <col min="7" max="7" width="11.7109375" customWidth="1"/>
    <col min="8" max="8" width="12.85546875" customWidth="1"/>
    <col min="9" max="9" width="6.7109375" hidden="1" customWidth="1"/>
  </cols>
  <sheetData>
    <row r="1" spans="1:9" ht="12.75" customHeight="1">
      <c r="A1" s="1"/>
    </row>
    <row r="2" spans="1:9" ht="24.75" customHeight="1">
      <c r="A2" s="114" t="s">
        <v>45</v>
      </c>
      <c r="B2" s="114"/>
      <c r="C2" s="114"/>
      <c r="D2" s="114"/>
      <c r="E2" s="114"/>
      <c r="F2" s="114"/>
      <c r="G2" s="114"/>
      <c r="H2" s="114"/>
      <c r="I2" s="2"/>
    </row>
    <row r="3" spans="1:9" ht="12.75" customHeight="1">
      <c r="A3" s="3"/>
      <c r="B3" s="4"/>
      <c r="C3" s="5"/>
      <c r="D3" s="6" t="s">
        <v>30</v>
      </c>
      <c r="E3" s="7"/>
      <c r="F3" s="7"/>
      <c r="I3" s="7"/>
    </row>
    <row r="4" spans="1:9" ht="12.75" customHeight="1">
      <c r="A4" s="115" t="s">
        <v>1</v>
      </c>
      <c r="B4" s="107" t="s">
        <v>2</v>
      </c>
      <c r="C4" s="108" t="s">
        <v>3</v>
      </c>
      <c r="D4" s="118" t="s">
        <v>39</v>
      </c>
      <c r="E4" s="100" t="s">
        <v>46</v>
      </c>
      <c r="F4" s="121" t="s">
        <v>5</v>
      </c>
      <c r="G4" s="112" t="s">
        <v>6</v>
      </c>
      <c r="H4" s="112" t="s">
        <v>7</v>
      </c>
      <c r="I4" s="9"/>
    </row>
    <row r="5" spans="1:9" ht="12.75" customHeight="1">
      <c r="A5" s="115"/>
      <c r="B5" s="107"/>
      <c r="C5" s="117"/>
      <c r="D5" s="119"/>
      <c r="E5" s="101"/>
      <c r="F5" s="110"/>
      <c r="G5" s="112"/>
      <c r="H5" s="112"/>
      <c r="I5" s="9"/>
    </row>
    <row r="6" spans="1:9" ht="22.5" customHeight="1">
      <c r="A6" s="115"/>
      <c r="B6" s="107"/>
      <c r="C6" s="117"/>
      <c r="D6" s="119"/>
      <c r="E6" s="109"/>
      <c r="F6" s="110"/>
      <c r="G6" s="112"/>
      <c r="H6" s="112"/>
      <c r="I6" s="9"/>
    </row>
    <row r="7" spans="1:9" ht="6.75" hidden="1" customHeight="1">
      <c r="A7" s="115"/>
      <c r="B7" s="107"/>
      <c r="C7" s="117"/>
      <c r="D7" s="119"/>
      <c r="E7" s="100" t="s">
        <v>41</v>
      </c>
      <c r="F7" s="110"/>
      <c r="G7" s="112"/>
      <c r="H7" s="112"/>
      <c r="I7" s="9"/>
    </row>
    <row r="8" spans="1:9" ht="6.75" hidden="1" customHeight="1">
      <c r="A8" s="115"/>
      <c r="B8" s="107"/>
      <c r="C8" s="117"/>
      <c r="D8" s="119"/>
      <c r="E8" s="101"/>
      <c r="F8" s="110"/>
      <c r="G8" s="112"/>
      <c r="H8" s="112"/>
      <c r="I8" s="11"/>
    </row>
    <row r="9" spans="1:9" ht="15" hidden="1" customHeight="1">
      <c r="A9" s="116"/>
      <c r="B9" s="108"/>
      <c r="C9" s="117"/>
      <c r="D9" s="120"/>
      <c r="E9" s="109"/>
      <c r="F9" s="111"/>
      <c r="G9" s="113"/>
      <c r="H9" s="113"/>
      <c r="I9" s="15"/>
    </row>
    <row r="10" spans="1:9" ht="24.75" customHeight="1">
      <c r="A10" s="46">
        <v>10</v>
      </c>
      <c r="B10" s="17" t="s">
        <v>31</v>
      </c>
      <c r="C10" s="18">
        <v>7.5650000000000004</v>
      </c>
      <c r="D10" s="20">
        <v>184.4</v>
      </c>
      <c r="E10" s="22">
        <v>112</v>
      </c>
      <c r="F10" s="37">
        <f t="shared" ref="F10:F28" si="0">ROUND((E10/D10-1)*100,1)</f>
        <v>-39.299999999999997</v>
      </c>
      <c r="G10" s="38">
        <f>ROUND(((E10-D10)*C10/$D$28),3)</f>
        <v>-3.2090000000000001</v>
      </c>
      <c r="H10" s="22">
        <f>ROUND(G10/$G$28*100,3)</f>
        <v>7.9569999999999999</v>
      </c>
      <c r="I10" s="24"/>
    </row>
    <row r="11" spans="1:9" ht="24.75" customHeight="1">
      <c r="A11" s="46">
        <v>11</v>
      </c>
      <c r="B11" s="17" t="s">
        <v>9</v>
      </c>
      <c r="C11" s="18">
        <v>6.3929999999999998</v>
      </c>
      <c r="D11" s="20">
        <v>183.5</v>
      </c>
      <c r="E11" s="22">
        <v>114.8</v>
      </c>
      <c r="F11" s="37">
        <f t="shared" si="0"/>
        <v>-37.4</v>
      </c>
      <c r="G11" s="38">
        <f>ROUND(((E11-D11)*C11/$D$28),3)</f>
        <v>-2.573</v>
      </c>
      <c r="H11" s="22">
        <f>ROUND(G11/$G$28*100,3)</f>
        <v>6.38</v>
      </c>
      <c r="I11" s="24"/>
    </row>
    <row r="12" spans="1:9" ht="24.75" customHeight="1">
      <c r="A12" s="46">
        <v>13</v>
      </c>
      <c r="B12" s="17" t="s">
        <v>10</v>
      </c>
      <c r="C12" s="18">
        <v>0.624</v>
      </c>
      <c r="D12" s="20">
        <v>141</v>
      </c>
      <c r="E12" s="22">
        <v>86.7</v>
      </c>
      <c r="F12" s="37">
        <f t="shared" si="0"/>
        <v>-38.5</v>
      </c>
      <c r="G12" s="38">
        <f t="shared" ref="G12:G27" si="1">ROUND(((E12-D12)*C12/$D$28),3)</f>
        <v>-0.19800000000000001</v>
      </c>
      <c r="H12" s="22">
        <f t="shared" ref="H12:H27" si="2">ROUND(G12/$G$28*100,3)</f>
        <v>0.49099999999999999</v>
      </c>
      <c r="I12" s="25">
        <f t="shared" ref="I12:I20" si="3">ROUND((F12/D12-1)*100,1)</f>
        <v>-127.3</v>
      </c>
    </row>
    <row r="13" spans="1:9" ht="24.75" customHeight="1">
      <c r="A13" s="46">
        <v>14</v>
      </c>
      <c r="B13" s="17" t="s">
        <v>11</v>
      </c>
      <c r="C13" s="18">
        <v>0.20899999999999999</v>
      </c>
      <c r="D13" s="20">
        <v>135.5</v>
      </c>
      <c r="E13" s="22">
        <v>90.4</v>
      </c>
      <c r="F13" s="37">
        <f t="shared" si="0"/>
        <v>-33.299999999999997</v>
      </c>
      <c r="G13" s="38">
        <f t="shared" si="1"/>
        <v>-5.5E-2</v>
      </c>
      <c r="H13" s="22">
        <f t="shared" si="2"/>
        <v>0.13600000000000001</v>
      </c>
      <c r="I13" s="25">
        <f t="shared" si="3"/>
        <v>-124.6</v>
      </c>
    </row>
    <row r="14" spans="1:9" ht="37.5" customHeight="1">
      <c r="A14" s="46">
        <v>15</v>
      </c>
      <c r="B14" s="17" t="s">
        <v>12</v>
      </c>
      <c r="C14" s="18">
        <v>0.111</v>
      </c>
      <c r="D14" s="20">
        <v>131.30000000000001</v>
      </c>
      <c r="E14" s="22">
        <v>73.900000000000006</v>
      </c>
      <c r="F14" s="37">
        <f>ROUND((E14/D14-1)*100,1)</f>
        <v>-43.7</v>
      </c>
      <c r="G14" s="38">
        <f t="shared" si="1"/>
        <v>-3.6999999999999998E-2</v>
      </c>
      <c r="H14" s="22">
        <f t="shared" si="2"/>
        <v>9.1999999999999998E-2</v>
      </c>
      <c r="I14" s="25">
        <f t="shared" si="3"/>
        <v>-133.30000000000001</v>
      </c>
    </row>
    <row r="15" spans="1:9" ht="24.75" customHeight="1">
      <c r="A15" s="46">
        <v>17</v>
      </c>
      <c r="B15" s="17" t="s">
        <v>13</v>
      </c>
      <c r="C15" s="18">
        <v>7.9000000000000001E-2</v>
      </c>
      <c r="D15" s="20">
        <v>140.19999999999999</v>
      </c>
      <c r="E15" s="22">
        <v>92.4</v>
      </c>
      <c r="F15" s="37">
        <f t="shared" si="0"/>
        <v>-34.1</v>
      </c>
      <c r="G15" s="38">
        <f t="shared" si="1"/>
        <v>-2.1999999999999999E-2</v>
      </c>
      <c r="H15" s="22">
        <f t="shared" si="2"/>
        <v>5.5E-2</v>
      </c>
      <c r="I15" s="25">
        <f t="shared" si="3"/>
        <v>-124.3</v>
      </c>
    </row>
    <row r="16" spans="1:9" ht="21.75" customHeight="1">
      <c r="A16" s="46">
        <v>18</v>
      </c>
      <c r="B16" s="17" t="s">
        <v>14</v>
      </c>
      <c r="C16" s="18">
        <v>0.32200000000000001</v>
      </c>
      <c r="D16" s="20">
        <v>135.1</v>
      </c>
      <c r="E16" s="22">
        <v>78.900000000000006</v>
      </c>
      <c r="F16" s="37">
        <f t="shared" si="0"/>
        <v>-41.6</v>
      </c>
      <c r="G16" s="38">
        <f t="shared" si="1"/>
        <v>-0.106</v>
      </c>
      <c r="H16" s="22">
        <f t="shared" si="2"/>
        <v>0.26300000000000001</v>
      </c>
      <c r="I16" s="25">
        <f t="shared" si="3"/>
        <v>-130.80000000000001</v>
      </c>
    </row>
    <row r="17" spans="1:15" ht="23.25" customHeight="1">
      <c r="A17" s="46">
        <v>19</v>
      </c>
      <c r="B17" s="17" t="s">
        <v>15</v>
      </c>
      <c r="C17" s="18">
        <v>42.161000000000001</v>
      </c>
      <c r="D17" s="22">
        <v>184.6</v>
      </c>
      <c r="E17" s="22">
        <v>107.7</v>
      </c>
      <c r="F17" s="37">
        <f t="shared" si="0"/>
        <v>-41.7</v>
      </c>
      <c r="G17" s="38">
        <f t="shared" si="1"/>
        <v>-18.992999999999999</v>
      </c>
      <c r="H17" s="22">
        <f t="shared" si="2"/>
        <v>47.093000000000004</v>
      </c>
      <c r="I17" s="25">
        <f t="shared" si="3"/>
        <v>-122.6</v>
      </c>
    </row>
    <row r="18" spans="1:15" ht="23.25" customHeight="1">
      <c r="A18" s="46">
        <v>20</v>
      </c>
      <c r="B18" s="17" t="s">
        <v>16</v>
      </c>
      <c r="C18" s="27">
        <v>6.05</v>
      </c>
      <c r="D18" s="22">
        <v>151.6</v>
      </c>
      <c r="E18" s="22">
        <v>94.1</v>
      </c>
      <c r="F18" s="37">
        <f t="shared" si="0"/>
        <v>-37.9</v>
      </c>
      <c r="G18" s="38">
        <f t="shared" si="1"/>
        <v>-2.0379999999999998</v>
      </c>
      <c r="H18" s="22">
        <f t="shared" si="2"/>
        <v>5.0529999999999999</v>
      </c>
      <c r="I18" s="25">
        <f t="shared" si="3"/>
        <v>-125</v>
      </c>
    </row>
    <row r="19" spans="1:15" ht="23.25" customHeight="1">
      <c r="A19" s="46">
        <v>22</v>
      </c>
      <c r="B19" s="17" t="s">
        <v>17</v>
      </c>
      <c r="C19" s="18">
        <v>0.64200000000000002</v>
      </c>
      <c r="D19" s="20">
        <v>156.69999999999999</v>
      </c>
      <c r="E19" s="22">
        <v>93.6</v>
      </c>
      <c r="F19" s="37">
        <f t="shared" si="0"/>
        <v>-40.299999999999997</v>
      </c>
      <c r="G19" s="38">
        <f t="shared" si="1"/>
        <v>-0.23699999999999999</v>
      </c>
      <c r="H19" s="22">
        <f t="shared" si="2"/>
        <v>0.58799999999999997</v>
      </c>
      <c r="I19" s="25">
        <f t="shared" si="3"/>
        <v>-125.7</v>
      </c>
    </row>
    <row r="20" spans="1:15" ht="23.25" customHeight="1">
      <c r="A20" s="46">
        <v>23</v>
      </c>
      <c r="B20" s="17" t="s">
        <v>18</v>
      </c>
      <c r="C20" s="18">
        <v>23.56</v>
      </c>
      <c r="D20" s="20">
        <v>162.1</v>
      </c>
      <c r="E20" s="22">
        <v>90.1</v>
      </c>
      <c r="F20" s="37">
        <f t="shared" si="0"/>
        <v>-44.4</v>
      </c>
      <c r="G20" s="38">
        <f t="shared" si="1"/>
        <v>-9.9369999999999994</v>
      </c>
      <c r="H20" s="22">
        <f t="shared" si="2"/>
        <v>24.638999999999999</v>
      </c>
      <c r="I20" s="25">
        <f t="shared" si="3"/>
        <v>-127.4</v>
      </c>
    </row>
    <row r="21" spans="1:15" ht="23.25" customHeight="1">
      <c r="A21" s="46">
        <v>25</v>
      </c>
      <c r="B21" s="17" t="s">
        <v>19</v>
      </c>
      <c r="C21" s="18">
        <v>2.0920000000000001</v>
      </c>
      <c r="D21" s="20">
        <v>145.19999999999999</v>
      </c>
      <c r="E21" s="22">
        <v>95.3</v>
      </c>
      <c r="F21" s="37">
        <f t="shared" si="0"/>
        <v>-34.4</v>
      </c>
      <c r="G21" s="38">
        <f t="shared" si="1"/>
        <v>-0.61199999999999999</v>
      </c>
      <c r="H21" s="22">
        <f t="shared" si="2"/>
        <v>1.5169999999999999</v>
      </c>
      <c r="I21" s="25"/>
    </row>
    <row r="22" spans="1:15" ht="23.25" customHeight="1">
      <c r="A22" s="46">
        <v>26</v>
      </c>
      <c r="B22" s="17" t="s">
        <v>20</v>
      </c>
      <c r="C22" s="27">
        <v>7.0000000000000007E-2</v>
      </c>
      <c r="D22" s="20">
        <v>138.6</v>
      </c>
      <c r="E22" s="22">
        <v>106.9</v>
      </c>
      <c r="F22" s="37">
        <f t="shared" si="0"/>
        <v>-22.9</v>
      </c>
      <c r="G22" s="38">
        <f t="shared" si="1"/>
        <v>-1.2999999999999999E-2</v>
      </c>
      <c r="H22" s="22">
        <f t="shared" si="2"/>
        <v>3.2000000000000001E-2</v>
      </c>
      <c r="I22" s="25"/>
    </row>
    <row r="23" spans="1:15" ht="23.25" customHeight="1">
      <c r="A23" s="46">
        <v>28</v>
      </c>
      <c r="B23" s="40" t="s">
        <v>21</v>
      </c>
      <c r="C23" s="18">
        <v>4.9829999999999997</v>
      </c>
      <c r="D23" s="20">
        <v>147</v>
      </c>
      <c r="E23" s="22">
        <v>100.9</v>
      </c>
      <c r="F23" s="37">
        <f t="shared" si="0"/>
        <v>-31.4</v>
      </c>
      <c r="G23" s="38">
        <f t="shared" si="1"/>
        <v>-1.3460000000000001</v>
      </c>
      <c r="H23" s="22">
        <f t="shared" si="2"/>
        <v>3.3370000000000002</v>
      </c>
      <c r="I23" s="25"/>
      <c r="N23" s="39"/>
      <c r="O23" s="39"/>
    </row>
    <row r="24" spans="1:15" ht="35.25" customHeight="1">
      <c r="A24" s="46">
        <v>27</v>
      </c>
      <c r="B24" s="41" t="s">
        <v>22</v>
      </c>
      <c r="C24" s="18">
        <v>1.514</v>
      </c>
      <c r="D24" s="20">
        <v>130.30000000000001</v>
      </c>
      <c r="E24" s="22">
        <v>91.5</v>
      </c>
      <c r="F24" s="37">
        <f t="shared" si="0"/>
        <v>-29.8</v>
      </c>
      <c r="G24" s="38">
        <f t="shared" si="1"/>
        <v>-0.34399999999999997</v>
      </c>
      <c r="H24" s="22">
        <f t="shared" si="2"/>
        <v>0.85299999999999998</v>
      </c>
      <c r="I24" s="25"/>
      <c r="N24" s="39"/>
      <c r="O24" s="47"/>
    </row>
    <row r="25" spans="1:15" ht="27" customHeight="1">
      <c r="A25" s="46">
        <v>29</v>
      </c>
      <c r="B25" s="40" t="s">
        <v>23</v>
      </c>
      <c r="C25" s="18">
        <v>3.512</v>
      </c>
      <c r="D25" s="20">
        <v>124.1</v>
      </c>
      <c r="E25" s="22">
        <v>95.9</v>
      </c>
      <c r="F25" s="37">
        <f t="shared" si="0"/>
        <v>-22.7</v>
      </c>
      <c r="G25" s="38">
        <f t="shared" si="1"/>
        <v>-0.57999999999999996</v>
      </c>
      <c r="H25" s="22">
        <f t="shared" si="2"/>
        <v>1.4379999999999999</v>
      </c>
      <c r="I25" s="25"/>
      <c r="N25" s="39"/>
      <c r="O25" s="47"/>
    </row>
    <row r="26" spans="1:15" ht="24.75" customHeight="1">
      <c r="A26" s="46">
        <v>30</v>
      </c>
      <c r="B26" s="40" t="s">
        <v>24</v>
      </c>
      <c r="C26" s="18">
        <v>5.1999999999999998E-2</v>
      </c>
      <c r="D26" s="20">
        <v>149.19999999999999</v>
      </c>
      <c r="E26" s="22">
        <v>115</v>
      </c>
      <c r="F26" s="37">
        <f t="shared" si="0"/>
        <v>-22.9</v>
      </c>
      <c r="G26" s="38">
        <f t="shared" si="1"/>
        <v>-0.01</v>
      </c>
      <c r="H26" s="22">
        <f t="shared" si="2"/>
        <v>2.5000000000000001E-2</v>
      </c>
      <c r="I26" s="25"/>
      <c r="N26" s="39"/>
      <c r="O26" s="47"/>
    </row>
    <row r="27" spans="1:15" ht="20.25" customHeight="1">
      <c r="A27" s="46">
        <v>31</v>
      </c>
      <c r="B27" s="17" t="s">
        <v>25</v>
      </c>
      <c r="C27" s="18">
        <v>6.0999999999999999E-2</v>
      </c>
      <c r="D27" s="20">
        <v>141.6</v>
      </c>
      <c r="E27" s="22">
        <v>83.6</v>
      </c>
      <c r="F27" s="37">
        <f t="shared" si="0"/>
        <v>-41</v>
      </c>
      <c r="G27" s="38">
        <f t="shared" si="1"/>
        <v>-2.1000000000000001E-2</v>
      </c>
      <c r="H27" s="22">
        <f t="shared" si="2"/>
        <v>5.1999999999999998E-2</v>
      </c>
      <c r="I27" s="25">
        <f>ROUND((F21/D21-1)*100,1)</f>
        <v>-123.7</v>
      </c>
    </row>
    <row r="28" spans="1:15" ht="23.25" customHeight="1">
      <c r="A28" s="46" t="s">
        <v>26</v>
      </c>
      <c r="B28" s="48" t="s">
        <v>27</v>
      </c>
      <c r="C28" s="49">
        <v>100</v>
      </c>
      <c r="D28" s="22">
        <v>170.7</v>
      </c>
      <c r="E28" s="22">
        <v>101.8</v>
      </c>
      <c r="F28" s="37">
        <f t="shared" si="0"/>
        <v>-40.4</v>
      </c>
      <c r="G28" s="38">
        <f>SUM(G10:G27)</f>
        <v>-40.330999999999989</v>
      </c>
      <c r="H28" s="42">
        <f>SUM(H10:H27)</f>
        <v>100.00099999999999</v>
      </c>
      <c r="I28" s="25">
        <f>ROUND((F28/D28-1)*100,1)</f>
        <v>-123.7</v>
      </c>
    </row>
    <row r="29" spans="1:15" ht="11.25" customHeight="1">
      <c r="C29" s="51"/>
      <c r="F29" s="51"/>
      <c r="G29" s="51"/>
      <c r="H29" s="51"/>
    </row>
    <row r="30" spans="1:15" ht="15" hidden="1">
      <c r="C30" s="43"/>
    </row>
    <row r="31" spans="1:15" ht="15" hidden="1">
      <c r="C31" s="44"/>
    </row>
    <row r="32" spans="1:15">
      <c r="D32" s="45"/>
      <c r="E32" s="45"/>
    </row>
  </sheetData>
  <mergeCells count="10">
    <mergeCell ref="A2:H2"/>
    <mergeCell ref="A4:A9"/>
    <mergeCell ref="B4:B9"/>
    <mergeCell ref="C4:C9"/>
    <mergeCell ref="D4:D9"/>
    <mergeCell ref="F4:F9"/>
    <mergeCell ref="G4:G9"/>
    <mergeCell ref="H4:H9"/>
    <mergeCell ref="E4:E6"/>
    <mergeCell ref="E7:E9"/>
  </mergeCells>
  <pageMargins left="0.7" right="0.7" top="0.75" bottom="0.75" header="0.3" footer="0.3"/>
  <pageSetup paperSize="9" scale="83" orientation="portrait" verticalDpi="150" r:id="rId1"/>
  <drawing r:id="rId2"/>
</worksheet>
</file>

<file path=xl/worksheets/sheet4.xml><?xml version="1.0" encoding="utf-8"?>
<worksheet xmlns="http://schemas.openxmlformats.org/spreadsheetml/2006/main" xmlns:r="http://schemas.openxmlformats.org/officeDocument/2006/relationships">
  <dimension ref="A1:K31"/>
  <sheetViews>
    <sheetView rightToLeft="1" view="pageBreakPreview" topLeftCell="A4" zoomScaleSheetLayoutView="100" workbookViewId="0">
      <selection activeCell="D10" sqref="D10:D28"/>
    </sheetView>
  </sheetViews>
  <sheetFormatPr defaultRowHeight="12.75"/>
  <cols>
    <col min="1" max="1" width="5.140625" customWidth="1"/>
    <col min="2" max="2" width="38.5703125" customWidth="1"/>
    <col min="3" max="3" width="9.140625" customWidth="1"/>
    <col min="4" max="4" width="11.28515625" customWidth="1"/>
    <col min="5" max="5" width="12.28515625" customWidth="1"/>
    <col min="6" max="6" width="11.7109375" customWidth="1"/>
    <col min="7" max="7" width="10.7109375" customWidth="1"/>
    <col min="8" max="8" width="10" customWidth="1"/>
    <col min="9" max="10" width="8" hidden="1" customWidth="1"/>
    <col min="11" max="11" width="6.7109375" hidden="1" customWidth="1"/>
  </cols>
  <sheetData>
    <row r="1" spans="1:11" ht="18.75">
      <c r="A1" s="1"/>
    </row>
    <row r="2" spans="1:11" ht="24.75">
      <c r="A2" s="114" t="s">
        <v>48</v>
      </c>
      <c r="B2" s="114"/>
      <c r="C2" s="114"/>
      <c r="D2" s="114"/>
      <c r="E2" s="114"/>
      <c r="F2" s="114"/>
      <c r="G2" s="114"/>
      <c r="H2" s="114"/>
      <c r="I2" s="114"/>
      <c r="J2" s="114"/>
      <c r="K2" s="2"/>
    </row>
    <row r="3" spans="1:11" ht="18.75">
      <c r="A3" s="3"/>
      <c r="B3" s="4"/>
      <c r="C3" s="5"/>
      <c r="D3" s="6" t="s">
        <v>0</v>
      </c>
      <c r="E3" s="6"/>
      <c r="F3" s="6"/>
      <c r="G3" s="7"/>
      <c r="H3" s="7"/>
      <c r="K3" s="7"/>
    </row>
    <row r="4" spans="1:11" ht="12.75" customHeight="1">
      <c r="A4" s="115" t="s">
        <v>1</v>
      </c>
      <c r="B4" s="107" t="s">
        <v>2</v>
      </c>
      <c r="C4" s="107" t="s">
        <v>3</v>
      </c>
      <c r="D4" s="100" t="s">
        <v>43</v>
      </c>
      <c r="E4" s="100" t="s">
        <v>41</v>
      </c>
      <c r="F4" s="100" t="s">
        <v>46</v>
      </c>
      <c r="G4" s="121" t="s">
        <v>4</v>
      </c>
      <c r="H4" s="110" t="s">
        <v>5</v>
      </c>
      <c r="I4" s="99" t="s">
        <v>6</v>
      </c>
      <c r="J4" s="99" t="s">
        <v>7</v>
      </c>
      <c r="K4" s="9"/>
    </row>
    <row r="5" spans="1:11">
      <c r="A5" s="115"/>
      <c r="B5" s="107"/>
      <c r="C5" s="107"/>
      <c r="D5" s="101"/>
      <c r="E5" s="101"/>
      <c r="F5" s="101"/>
      <c r="G5" s="110"/>
      <c r="H5" s="110"/>
      <c r="I5" s="99"/>
      <c r="J5" s="99"/>
      <c r="K5" s="9"/>
    </row>
    <row r="6" spans="1:11">
      <c r="A6" s="115"/>
      <c r="B6" s="107"/>
      <c r="C6" s="107"/>
      <c r="D6" s="109"/>
      <c r="E6" s="109"/>
      <c r="F6" s="109"/>
      <c r="G6" s="110"/>
      <c r="H6" s="110"/>
      <c r="I6" s="99"/>
      <c r="J6" s="99"/>
      <c r="K6" s="9"/>
    </row>
    <row r="7" spans="1:11" hidden="1">
      <c r="A7" s="115"/>
      <c r="B7" s="107"/>
      <c r="C7" s="107"/>
      <c r="D7" s="122"/>
      <c r="E7" s="10"/>
      <c r="F7" s="10"/>
      <c r="G7" s="110"/>
      <c r="H7" s="110"/>
      <c r="I7" s="99"/>
      <c r="J7" s="99"/>
      <c r="K7" s="9"/>
    </row>
    <row r="8" spans="1:11" hidden="1">
      <c r="A8" s="115"/>
      <c r="B8" s="107"/>
      <c r="C8" s="107"/>
      <c r="D8" s="101"/>
      <c r="E8" s="10"/>
      <c r="F8" s="10"/>
      <c r="G8" s="110"/>
      <c r="H8" s="110"/>
      <c r="I8" s="99"/>
      <c r="J8" s="99"/>
      <c r="K8" s="11"/>
    </row>
    <row r="9" spans="1:11" ht="18.75" hidden="1">
      <c r="A9" s="115"/>
      <c r="B9" s="108"/>
      <c r="C9" s="108"/>
      <c r="D9" s="101"/>
      <c r="E9" s="14"/>
      <c r="F9" s="14"/>
      <c r="G9" s="111"/>
      <c r="H9" s="111"/>
      <c r="I9" s="99"/>
      <c r="J9" s="99"/>
      <c r="K9" s="15"/>
    </row>
    <row r="10" spans="1:11" ht="20.25">
      <c r="A10" s="46">
        <v>10</v>
      </c>
      <c r="B10" s="52" t="s">
        <v>31</v>
      </c>
      <c r="C10" s="18">
        <v>7.5650000000000004</v>
      </c>
      <c r="D10" s="97">
        <v>162</v>
      </c>
      <c r="E10" s="94">
        <v>130.1</v>
      </c>
      <c r="F10" s="95">
        <v>103.8</v>
      </c>
      <c r="G10" s="21">
        <f t="shared" ref="G10:G28" si="0">ROUND(((F10/E10)-1)*100,1)</f>
        <v>-20.2</v>
      </c>
      <c r="H10" s="22">
        <f t="shared" ref="H10:H28" si="1">ROUND(((F10/D10)-1)*100,1)</f>
        <v>-35.9</v>
      </c>
      <c r="I10" s="23">
        <f>ROUND(((G10-D10)*C10/$D$28),3)</f>
        <v>-8.1850000000000005</v>
      </c>
      <c r="J10" s="23" t="e">
        <f>ROUND(I10/$I$28*100,3)</f>
        <v>#REF!</v>
      </c>
      <c r="K10" s="24"/>
    </row>
    <row r="11" spans="1:11" ht="20.25">
      <c r="A11" s="46">
        <v>11</v>
      </c>
      <c r="B11" s="52" t="s">
        <v>9</v>
      </c>
      <c r="C11" s="18">
        <v>6.3929999999999998</v>
      </c>
      <c r="D11" s="94">
        <v>161.1</v>
      </c>
      <c r="E11" s="94">
        <v>129.19999999999999</v>
      </c>
      <c r="F11" s="95">
        <v>116.1</v>
      </c>
      <c r="G11" s="21">
        <f t="shared" si="0"/>
        <v>-10.1</v>
      </c>
      <c r="H11" s="22">
        <f t="shared" si="1"/>
        <v>-27.9</v>
      </c>
      <c r="I11" s="23"/>
      <c r="J11" s="23"/>
      <c r="K11" s="24"/>
    </row>
    <row r="12" spans="1:11" ht="20.25" customHeight="1">
      <c r="A12" s="46">
        <v>13</v>
      </c>
      <c r="B12" s="52" t="s">
        <v>10</v>
      </c>
      <c r="C12" s="18">
        <v>0.624</v>
      </c>
      <c r="D12" s="94">
        <v>129.19999999999999</v>
      </c>
      <c r="E12" s="94">
        <v>103.6</v>
      </c>
      <c r="F12" s="95">
        <v>70.7</v>
      </c>
      <c r="G12" s="21">
        <f t="shared" si="0"/>
        <v>-31.8</v>
      </c>
      <c r="H12" s="22">
        <f t="shared" si="1"/>
        <v>-45.3</v>
      </c>
      <c r="I12" s="23">
        <f t="shared" ref="I12:I23" si="2">ROUND(((G12-D12)*C12/$D$28),3)</f>
        <v>-0.59699999999999998</v>
      </c>
      <c r="J12" s="23" t="e">
        <f t="shared" ref="J12:J27" si="3">ROUND(I12/$I$28*100,3)</f>
        <v>#REF!</v>
      </c>
      <c r="K12" s="25">
        <f t="shared" ref="K12:K20" si="4">ROUND((H12/D12-1)*100,1)</f>
        <v>-135.1</v>
      </c>
    </row>
    <row r="13" spans="1:11" ht="20.25">
      <c r="A13" s="46">
        <v>14</v>
      </c>
      <c r="B13" s="52" t="s">
        <v>11</v>
      </c>
      <c r="C13" s="18">
        <v>0.20899999999999999</v>
      </c>
      <c r="D13" s="94">
        <v>132.5</v>
      </c>
      <c r="E13" s="97">
        <v>106</v>
      </c>
      <c r="F13" s="95">
        <v>82.8</v>
      </c>
      <c r="G13" s="21">
        <f t="shared" si="0"/>
        <v>-21.9</v>
      </c>
      <c r="H13" s="22">
        <f t="shared" si="1"/>
        <v>-37.5</v>
      </c>
      <c r="I13" s="23">
        <f t="shared" si="2"/>
        <v>-0.192</v>
      </c>
      <c r="J13" s="23" t="e">
        <f t="shared" si="3"/>
        <v>#REF!</v>
      </c>
      <c r="K13" s="25">
        <f t="shared" si="4"/>
        <v>-128.30000000000001</v>
      </c>
    </row>
    <row r="14" spans="1:11" ht="36.75" customHeight="1">
      <c r="A14" s="46">
        <v>15</v>
      </c>
      <c r="B14" s="53" t="s">
        <v>12</v>
      </c>
      <c r="C14" s="18">
        <v>0.111</v>
      </c>
      <c r="D14" s="97">
        <v>127</v>
      </c>
      <c r="E14" s="94">
        <v>101.6</v>
      </c>
      <c r="F14" s="95">
        <v>70.099999999999994</v>
      </c>
      <c r="G14" s="21">
        <f t="shared" si="0"/>
        <v>-31</v>
      </c>
      <c r="H14" s="22">
        <f t="shared" si="1"/>
        <v>-44.8</v>
      </c>
      <c r="I14" s="23">
        <f t="shared" si="2"/>
        <v>-0.104</v>
      </c>
      <c r="J14" s="23" t="e">
        <f t="shared" si="3"/>
        <v>#REF!</v>
      </c>
      <c r="K14" s="25">
        <f t="shared" si="4"/>
        <v>-135.30000000000001</v>
      </c>
    </row>
    <row r="15" spans="1:11" ht="20.25">
      <c r="A15" s="46">
        <v>17</v>
      </c>
      <c r="B15" s="52" t="s">
        <v>13</v>
      </c>
      <c r="C15" s="18">
        <v>7.9000000000000001E-2</v>
      </c>
      <c r="D15" s="94">
        <v>135.5</v>
      </c>
      <c r="E15" s="94">
        <v>108.7</v>
      </c>
      <c r="F15" s="95">
        <v>73.400000000000006</v>
      </c>
      <c r="G15" s="21">
        <f t="shared" si="0"/>
        <v>-32.5</v>
      </c>
      <c r="H15" s="22">
        <f t="shared" si="1"/>
        <v>-45.8</v>
      </c>
      <c r="I15" s="23">
        <f t="shared" si="2"/>
        <v>-7.9000000000000001E-2</v>
      </c>
      <c r="J15" s="23" t="e">
        <f t="shared" si="3"/>
        <v>#REF!</v>
      </c>
      <c r="K15" s="25">
        <f t="shared" si="4"/>
        <v>-133.80000000000001</v>
      </c>
    </row>
    <row r="16" spans="1:11" ht="20.25">
      <c r="A16" s="46">
        <v>18</v>
      </c>
      <c r="B16" s="52" t="s">
        <v>14</v>
      </c>
      <c r="C16" s="18">
        <v>0.32200000000000001</v>
      </c>
      <c r="D16" s="97">
        <v>129</v>
      </c>
      <c r="E16" s="94">
        <v>103.5</v>
      </c>
      <c r="F16" s="98">
        <v>78</v>
      </c>
      <c r="G16" s="21">
        <f t="shared" si="0"/>
        <v>-24.6</v>
      </c>
      <c r="H16" s="22">
        <f t="shared" si="1"/>
        <v>-39.5</v>
      </c>
      <c r="I16" s="23">
        <f t="shared" si="2"/>
        <v>-0.29399999999999998</v>
      </c>
      <c r="J16" s="23" t="e">
        <f t="shared" si="3"/>
        <v>#REF!</v>
      </c>
      <c r="K16" s="25">
        <f t="shared" si="4"/>
        <v>-130.6</v>
      </c>
    </row>
    <row r="17" spans="1:11" ht="20.25" customHeight="1">
      <c r="A17" s="46">
        <v>19</v>
      </c>
      <c r="B17" s="52" t="s">
        <v>15</v>
      </c>
      <c r="C17" s="18">
        <v>42.161000000000001</v>
      </c>
      <c r="D17" s="94">
        <v>189.2</v>
      </c>
      <c r="E17" s="94">
        <v>151.80000000000001</v>
      </c>
      <c r="F17" s="95">
        <v>111.5</v>
      </c>
      <c r="G17" s="21">
        <f t="shared" si="0"/>
        <v>-26.5</v>
      </c>
      <c r="H17" s="22">
        <f t="shared" si="1"/>
        <v>-41.1</v>
      </c>
      <c r="I17" s="23">
        <f t="shared" si="2"/>
        <v>-54.003</v>
      </c>
      <c r="J17" s="23" t="e">
        <f t="shared" si="3"/>
        <v>#REF!</v>
      </c>
      <c r="K17" s="25">
        <f t="shared" si="4"/>
        <v>-121.7</v>
      </c>
    </row>
    <row r="18" spans="1:11" ht="20.25">
      <c r="A18" s="46">
        <v>20</v>
      </c>
      <c r="B18" s="52" t="s">
        <v>16</v>
      </c>
      <c r="C18" s="27">
        <v>6.05</v>
      </c>
      <c r="D18" s="94">
        <v>150.9</v>
      </c>
      <c r="E18" s="94">
        <v>121.1</v>
      </c>
      <c r="F18" s="95">
        <v>87.9</v>
      </c>
      <c r="G18" s="21">
        <f t="shared" si="0"/>
        <v>-27.4</v>
      </c>
      <c r="H18" s="22">
        <f t="shared" si="1"/>
        <v>-41.7</v>
      </c>
      <c r="I18" s="23">
        <f t="shared" si="2"/>
        <v>-6.4059999999999997</v>
      </c>
      <c r="J18" s="23" t="e">
        <f t="shared" si="3"/>
        <v>#REF!</v>
      </c>
      <c r="K18" s="25">
        <f t="shared" si="4"/>
        <v>-127.6</v>
      </c>
    </row>
    <row r="19" spans="1:11" ht="20.25">
      <c r="A19" s="46">
        <v>22</v>
      </c>
      <c r="B19" s="52" t="s">
        <v>17</v>
      </c>
      <c r="C19" s="18">
        <v>0.64200000000000002</v>
      </c>
      <c r="D19" s="94">
        <v>128.6</v>
      </c>
      <c r="E19" s="94">
        <v>102.9</v>
      </c>
      <c r="F19" s="95">
        <v>90.3</v>
      </c>
      <c r="G19" s="21">
        <f t="shared" si="0"/>
        <v>-12.2</v>
      </c>
      <c r="H19" s="22">
        <f t="shared" si="1"/>
        <v>-29.8</v>
      </c>
      <c r="I19" s="23">
        <f t="shared" si="2"/>
        <v>-0.53700000000000003</v>
      </c>
      <c r="J19" s="23" t="e">
        <f t="shared" si="3"/>
        <v>#REF!</v>
      </c>
      <c r="K19" s="25">
        <f t="shared" si="4"/>
        <v>-123.2</v>
      </c>
    </row>
    <row r="20" spans="1:11" ht="20.25">
      <c r="A20" s="46">
        <v>23</v>
      </c>
      <c r="B20" s="52" t="s">
        <v>18</v>
      </c>
      <c r="C20" s="18">
        <v>23.56</v>
      </c>
      <c r="D20" s="94">
        <v>156.69999999999999</v>
      </c>
      <c r="E20" s="94">
        <v>125.6</v>
      </c>
      <c r="F20" s="95">
        <v>91.1</v>
      </c>
      <c r="G20" s="21">
        <f t="shared" si="0"/>
        <v>-27.5</v>
      </c>
      <c r="H20" s="22">
        <f t="shared" si="1"/>
        <v>-41.9</v>
      </c>
      <c r="I20" s="23">
        <f t="shared" si="2"/>
        <v>-25.77</v>
      </c>
      <c r="J20" s="23" t="e">
        <f t="shared" si="3"/>
        <v>#REF!</v>
      </c>
      <c r="K20" s="25">
        <f t="shared" si="4"/>
        <v>-126.7</v>
      </c>
    </row>
    <row r="21" spans="1:11" ht="20.25">
      <c r="A21" s="46">
        <v>25</v>
      </c>
      <c r="B21" s="52" t="s">
        <v>19</v>
      </c>
      <c r="C21" s="18">
        <v>2.0920000000000001</v>
      </c>
      <c r="D21" s="94">
        <v>135.30000000000001</v>
      </c>
      <c r="E21" s="94">
        <v>108.5</v>
      </c>
      <c r="F21" s="95">
        <v>95.1</v>
      </c>
      <c r="G21" s="21">
        <f t="shared" si="0"/>
        <v>-12.4</v>
      </c>
      <c r="H21" s="22">
        <f t="shared" si="1"/>
        <v>-29.7</v>
      </c>
      <c r="I21" s="23">
        <f t="shared" si="2"/>
        <v>-1.835</v>
      </c>
      <c r="J21" s="23" t="e">
        <f t="shared" si="3"/>
        <v>#REF!</v>
      </c>
      <c r="K21" s="25"/>
    </row>
    <row r="22" spans="1:11" ht="20.25">
      <c r="A22" s="46">
        <v>26</v>
      </c>
      <c r="B22" s="52" t="s">
        <v>20</v>
      </c>
      <c r="C22" s="27">
        <v>7.0000000000000007E-2</v>
      </c>
      <c r="D22" s="94">
        <v>128.69999999999999</v>
      </c>
      <c r="E22" s="97">
        <v>103</v>
      </c>
      <c r="F22" s="98">
        <v>103</v>
      </c>
      <c r="G22" s="21">
        <f t="shared" si="0"/>
        <v>0</v>
      </c>
      <c r="H22" s="22">
        <f t="shared" si="1"/>
        <v>-20</v>
      </c>
      <c r="I22" s="23">
        <f t="shared" si="2"/>
        <v>-5.2999999999999999E-2</v>
      </c>
      <c r="J22" s="23" t="e">
        <f t="shared" si="3"/>
        <v>#REF!</v>
      </c>
      <c r="K22" s="25"/>
    </row>
    <row r="23" spans="1:11" ht="20.25">
      <c r="A23" s="46">
        <v>28</v>
      </c>
      <c r="B23" s="52" t="s">
        <v>21</v>
      </c>
      <c r="C23" s="18">
        <v>4.9829999999999997</v>
      </c>
      <c r="D23" s="94">
        <v>139.4</v>
      </c>
      <c r="E23" s="94">
        <v>111.5</v>
      </c>
      <c r="F23" s="95">
        <v>93.2</v>
      </c>
      <c r="G23" s="21">
        <f t="shared" si="0"/>
        <v>-16.399999999999999</v>
      </c>
      <c r="H23" s="22">
        <f t="shared" si="1"/>
        <v>-33.1</v>
      </c>
      <c r="I23" s="23">
        <f t="shared" si="2"/>
        <v>-4.6100000000000003</v>
      </c>
      <c r="J23" s="23" t="e">
        <f t="shared" si="3"/>
        <v>#REF!</v>
      </c>
      <c r="K23" s="25"/>
    </row>
    <row r="24" spans="1:11" ht="40.5">
      <c r="A24" s="46">
        <v>27</v>
      </c>
      <c r="B24" s="41" t="s">
        <v>22</v>
      </c>
      <c r="C24" s="18">
        <v>1.514</v>
      </c>
      <c r="D24" s="94">
        <v>142.9</v>
      </c>
      <c r="E24" s="94">
        <v>114.3</v>
      </c>
      <c r="F24" s="95">
        <v>98.5</v>
      </c>
      <c r="G24" s="21">
        <f t="shared" si="0"/>
        <v>-13.8</v>
      </c>
      <c r="H24" s="22">
        <f t="shared" si="1"/>
        <v>-31.1</v>
      </c>
      <c r="I24" s="23" t="e">
        <f>ROUND(((G24-#REF!)*C24/$D$28),3)</f>
        <v>#REF!</v>
      </c>
      <c r="J24" s="23" t="e">
        <f t="shared" si="3"/>
        <v>#REF!</v>
      </c>
      <c r="K24" s="25"/>
    </row>
    <row r="25" spans="1:11" ht="20.25" customHeight="1">
      <c r="A25" s="46">
        <v>29</v>
      </c>
      <c r="B25" s="52" t="s">
        <v>23</v>
      </c>
      <c r="C25" s="18">
        <v>3.512</v>
      </c>
      <c r="D25" s="94">
        <v>150.30000000000001</v>
      </c>
      <c r="E25" s="94">
        <v>120.4</v>
      </c>
      <c r="F25" s="95">
        <v>120.4</v>
      </c>
      <c r="G25" s="21">
        <f t="shared" si="0"/>
        <v>0</v>
      </c>
      <c r="H25" s="22">
        <f t="shared" si="1"/>
        <v>-19.899999999999999</v>
      </c>
      <c r="I25" s="23">
        <f>ROUND(((G25-D25)*C25/$D$28),3)</f>
        <v>-3.1349999999999998</v>
      </c>
      <c r="J25" s="23" t="e">
        <f t="shared" si="3"/>
        <v>#REF!</v>
      </c>
      <c r="K25" s="25"/>
    </row>
    <row r="26" spans="1:11" ht="20.25" customHeight="1">
      <c r="A26" s="46">
        <v>30</v>
      </c>
      <c r="B26" s="52" t="s">
        <v>24</v>
      </c>
      <c r="C26" s="18">
        <v>5.1999999999999998E-2</v>
      </c>
      <c r="D26" s="94">
        <v>137.69999999999999</v>
      </c>
      <c r="E26" s="94">
        <v>110.1</v>
      </c>
      <c r="F26" s="95">
        <v>110.1</v>
      </c>
      <c r="G26" s="21">
        <f t="shared" si="0"/>
        <v>0</v>
      </c>
      <c r="H26" s="22">
        <f t="shared" si="1"/>
        <v>-20</v>
      </c>
      <c r="I26" s="23">
        <f>ROUND(((G26-D26)*C26/$D$28),3)</f>
        <v>-4.2999999999999997E-2</v>
      </c>
      <c r="J26" s="23" t="e">
        <f t="shared" si="3"/>
        <v>#REF!</v>
      </c>
      <c r="K26" s="25"/>
    </row>
    <row r="27" spans="1:11" ht="21" customHeight="1" thickBot="1">
      <c r="A27" s="54">
        <v>31</v>
      </c>
      <c r="B27" s="52" t="s">
        <v>32</v>
      </c>
      <c r="C27" s="18">
        <v>6.0999999999999999E-2</v>
      </c>
      <c r="D27" s="94">
        <v>130.19999999999999</v>
      </c>
      <c r="E27" s="94">
        <v>104.2</v>
      </c>
      <c r="F27" s="95">
        <v>85.2</v>
      </c>
      <c r="G27" s="21">
        <f t="shared" si="0"/>
        <v>-18.2</v>
      </c>
      <c r="H27" s="22">
        <f t="shared" si="1"/>
        <v>-34.6</v>
      </c>
      <c r="I27" s="23">
        <f>ROUND(((G27-D27)*C27/$D$28),3)</f>
        <v>-5.3999999999999999E-2</v>
      </c>
      <c r="J27" s="23" t="e">
        <f t="shared" si="3"/>
        <v>#REF!</v>
      </c>
      <c r="K27" s="25">
        <f>ROUND((H21/D21-1)*100,1)</f>
        <v>-122</v>
      </c>
    </row>
    <row r="28" spans="1:11" ht="20.25" customHeight="1">
      <c r="A28" s="46" t="s">
        <v>26</v>
      </c>
      <c r="B28" s="52" t="s">
        <v>27</v>
      </c>
      <c r="C28" s="31">
        <v>100</v>
      </c>
      <c r="D28" s="94">
        <v>168.4</v>
      </c>
      <c r="E28" s="97">
        <v>135</v>
      </c>
      <c r="F28" s="95">
        <v>103.2</v>
      </c>
      <c r="G28" s="21">
        <f t="shared" si="0"/>
        <v>-23.6</v>
      </c>
      <c r="H28" s="22">
        <f t="shared" si="1"/>
        <v>-38.700000000000003</v>
      </c>
      <c r="I28" s="23" t="e">
        <f>SUM(I10:I27)</f>
        <v>#REF!</v>
      </c>
      <c r="J28" s="32" t="e">
        <f>SUM(J10:J27)</f>
        <v>#REF!</v>
      </c>
      <c r="K28" s="25">
        <f>ROUND((H28/D28-1)*100,1)</f>
        <v>-123</v>
      </c>
    </row>
    <row r="29" spans="1:11">
      <c r="C29" s="55"/>
      <c r="G29" s="34"/>
      <c r="H29" s="51"/>
    </row>
    <row r="30" spans="1:11" ht="15" hidden="1">
      <c r="C30" s="43"/>
    </row>
    <row r="31" spans="1:11" ht="15" hidden="1">
      <c r="C31" s="44"/>
    </row>
  </sheetData>
  <mergeCells count="12">
    <mergeCell ref="J4:J9"/>
    <mergeCell ref="D7:D9"/>
    <mergeCell ref="A2:J2"/>
    <mergeCell ref="A4:A9"/>
    <mergeCell ref="B4:B9"/>
    <mergeCell ref="C4:C9"/>
    <mergeCell ref="D4:D6"/>
    <mergeCell ref="E4:E6"/>
    <mergeCell ref="F4:F6"/>
    <mergeCell ref="G4:G9"/>
    <mergeCell ref="H4:H9"/>
    <mergeCell ref="I4:I9"/>
  </mergeCells>
  <pageMargins left="0.7" right="0.7" top="0.75" bottom="0.75" header="0.3" footer="0.3"/>
  <pageSetup paperSize="9" scale="78" orientation="portrait" verticalDpi="150" r:id="rId1"/>
  <drawing r:id="rId2"/>
</worksheet>
</file>

<file path=xl/worksheets/sheet5.xml><?xml version="1.0" encoding="utf-8"?>
<worksheet xmlns="http://schemas.openxmlformats.org/spreadsheetml/2006/main" xmlns:r="http://schemas.openxmlformats.org/officeDocument/2006/relationships">
  <dimension ref="A1:O33"/>
  <sheetViews>
    <sheetView rightToLeft="1" view="pageBreakPreview" topLeftCell="A4" zoomScaleSheetLayoutView="100" workbookViewId="0">
      <selection activeCell="E10" sqref="E10:E28"/>
    </sheetView>
  </sheetViews>
  <sheetFormatPr defaultRowHeight="12.75"/>
  <cols>
    <col min="1" max="1" width="5.140625" customWidth="1"/>
    <col min="2" max="2" width="34" customWidth="1"/>
    <col min="3" max="3" width="8.140625" customWidth="1"/>
    <col min="4" max="4" width="9.85546875" customWidth="1"/>
    <col min="5" max="5" width="10.140625" customWidth="1"/>
    <col min="6" max="6" width="9.28515625" customWidth="1"/>
    <col min="7" max="7" width="11.7109375" customWidth="1"/>
    <col min="8" max="8" width="12.85546875" customWidth="1"/>
    <col min="9" max="9" width="6.7109375" hidden="1" customWidth="1"/>
    <col min="14" max="14" width="29.140625" customWidth="1"/>
  </cols>
  <sheetData>
    <row r="1" spans="1:14" ht="18.75">
      <c r="A1" s="1"/>
    </row>
    <row r="2" spans="1:14" ht="24.75" customHeight="1">
      <c r="A2" s="114" t="s">
        <v>49</v>
      </c>
      <c r="B2" s="114"/>
      <c r="C2" s="114"/>
      <c r="D2" s="114"/>
      <c r="E2" s="114"/>
      <c r="F2" s="114"/>
      <c r="G2" s="114"/>
      <c r="H2" s="114"/>
      <c r="I2" s="2"/>
    </row>
    <row r="3" spans="1:14" ht="18.75">
      <c r="A3" s="3"/>
      <c r="B3" s="4"/>
      <c r="C3" s="5"/>
      <c r="D3" s="6" t="s">
        <v>0</v>
      </c>
      <c r="E3" s="7"/>
      <c r="F3" s="7"/>
      <c r="I3" s="7"/>
    </row>
    <row r="4" spans="1:14" ht="12.75" customHeight="1">
      <c r="A4" s="115" t="s">
        <v>1</v>
      </c>
      <c r="B4" s="107" t="s">
        <v>2</v>
      </c>
      <c r="C4" s="108" t="s">
        <v>3</v>
      </c>
      <c r="D4" s="100" t="s">
        <v>41</v>
      </c>
      <c r="E4" s="100" t="s">
        <v>46</v>
      </c>
      <c r="F4" s="121" t="s">
        <v>4</v>
      </c>
      <c r="G4" s="112" t="s">
        <v>28</v>
      </c>
      <c r="H4" s="112" t="s">
        <v>29</v>
      </c>
      <c r="I4" s="9"/>
    </row>
    <row r="5" spans="1:14">
      <c r="A5" s="115"/>
      <c r="B5" s="107"/>
      <c r="C5" s="117"/>
      <c r="D5" s="101"/>
      <c r="E5" s="101"/>
      <c r="F5" s="110"/>
      <c r="G5" s="112"/>
      <c r="H5" s="112"/>
      <c r="I5" s="9"/>
    </row>
    <row r="6" spans="1:14">
      <c r="A6" s="115"/>
      <c r="B6" s="107"/>
      <c r="C6" s="117"/>
      <c r="D6" s="109"/>
      <c r="E6" s="109"/>
      <c r="F6" s="110"/>
      <c r="G6" s="112"/>
      <c r="H6" s="112"/>
      <c r="I6" s="9"/>
    </row>
    <row r="7" spans="1:14" ht="12.75" hidden="1" customHeight="1">
      <c r="A7" s="115"/>
      <c r="B7" s="107"/>
      <c r="C7" s="117"/>
      <c r="D7" s="100" t="s">
        <v>40</v>
      </c>
      <c r="E7" s="100" t="s">
        <v>41</v>
      </c>
      <c r="F7" s="110"/>
      <c r="G7" s="112"/>
      <c r="H7" s="112"/>
      <c r="I7" s="9"/>
    </row>
    <row r="8" spans="1:14" ht="12.75" hidden="1" customHeight="1">
      <c r="A8" s="115"/>
      <c r="B8" s="107"/>
      <c r="C8" s="117"/>
      <c r="D8" s="101"/>
      <c r="E8" s="101"/>
      <c r="F8" s="110"/>
      <c r="G8" s="112"/>
      <c r="H8" s="112"/>
      <c r="I8" s="11"/>
    </row>
    <row r="9" spans="1:14" ht="18.75" hidden="1" customHeight="1">
      <c r="A9" s="116"/>
      <c r="B9" s="107"/>
      <c r="C9" s="117"/>
      <c r="D9" s="109"/>
      <c r="E9" s="109"/>
      <c r="F9" s="111"/>
      <c r="G9" s="113"/>
      <c r="H9" s="113"/>
      <c r="I9" s="15"/>
    </row>
    <row r="10" spans="1:14" ht="20.25">
      <c r="A10" s="58">
        <v>10</v>
      </c>
      <c r="B10" s="59" t="s">
        <v>31</v>
      </c>
      <c r="C10" s="31">
        <v>7.5650000000000004</v>
      </c>
      <c r="D10" s="20">
        <v>130.1</v>
      </c>
      <c r="E10" s="20">
        <v>103.8</v>
      </c>
      <c r="F10" s="37">
        <f t="shared" ref="F10:F28" si="0">ROUND((E10/D10-1)*100,1)</f>
        <v>-20.2</v>
      </c>
      <c r="G10" s="38">
        <f t="shared" ref="G10:G27" si="1">ROUND(((E10-D10)*C10/$D$28),3)</f>
        <v>-1.474</v>
      </c>
      <c r="H10" s="22">
        <f>ROUND(G10/$G$28*100,1)</f>
        <v>6.2</v>
      </c>
      <c r="I10" s="24"/>
      <c r="N10" s="90"/>
    </row>
    <row r="11" spans="1:14" ht="20.25">
      <c r="A11" s="58">
        <v>11</v>
      </c>
      <c r="B11" s="59" t="s">
        <v>9</v>
      </c>
      <c r="C11" s="31">
        <v>6.3929999999999998</v>
      </c>
      <c r="D11" s="20">
        <v>129.19999999999999</v>
      </c>
      <c r="E11" s="20">
        <v>116.1</v>
      </c>
      <c r="F11" s="37">
        <f t="shared" si="0"/>
        <v>-10.1</v>
      </c>
      <c r="G11" s="38">
        <f t="shared" si="1"/>
        <v>-0.62</v>
      </c>
      <c r="H11" s="22">
        <f t="shared" ref="H11:H27" si="2">ROUND(G11/$G$28*100,1)</f>
        <v>2.6</v>
      </c>
      <c r="I11" s="24"/>
    </row>
    <row r="12" spans="1:14" ht="20.25">
      <c r="A12" s="58">
        <v>13</v>
      </c>
      <c r="B12" s="59" t="s">
        <v>10</v>
      </c>
      <c r="C12" s="31">
        <v>0.624</v>
      </c>
      <c r="D12" s="20">
        <v>103.6</v>
      </c>
      <c r="E12" s="20">
        <v>70.7</v>
      </c>
      <c r="F12" s="37">
        <f t="shared" si="0"/>
        <v>-31.8</v>
      </c>
      <c r="G12" s="38">
        <f t="shared" si="1"/>
        <v>-0.152</v>
      </c>
      <c r="H12" s="22">
        <f t="shared" si="2"/>
        <v>0.6</v>
      </c>
      <c r="I12" s="25">
        <f t="shared" ref="I12:I20" si="3">ROUND((F12/D12-1)*100,1)</f>
        <v>-130.69999999999999</v>
      </c>
    </row>
    <row r="13" spans="1:14" ht="20.25">
      <c r="A13" s="58">
        <v>14</v>
      </c>
      <c r="B13" s="59" t="s">
        <v>11</v>
      </c>
      <c r="C13" s="31">
        <v>0.20899999999999999</v>
      </c>
      <c r="D13" s="22">
        <v>106</v>
      </c>
      <c r="E13" s="20">
        <v>82.8</v>
      </c>
      <c r="F13" s="37">
        <f t="shared" si="0"/>
        <v>-21.9</v>
      </c>
      <c r="G13" s="38">
        <f t="shared" si="1"/>
        <v>-3.5999999999999997E-2</v>
      </c>
      <c r="H13" s="22">
        <f t="shared" si="2"/>
        <v>0.2</v>
      </c>
      <c r="I13" s="25">
        <f t="shared" si="3"/>
        <v>-120.7</v>
      </c>
    </row>
    <row r="14" spans="1:14" ht="40.5">
      <c r="A14" s="58">
        <v>15</v>
      </c>
      <c r="B14" s="59" t="s">
        <v>12</v>
      </c>
      <c r="C14" s="31">
        <v>0.111</v>
      </c>
      <c r="D14" s="20">
        <v>101.6</v>
      </c>
      <c r="E14" s="20">
        <v>70.099999999999994</v>
      </c>
      <c r="F14" s="37">
        <f t="shared" si="0"/>
        <v>-31</v>
      </c>
      <c r="G14" s="38">
        <f t="shared" si="1"/>
        <v>-2.5999999999999999E-2</v>
      </c>
      <c r="H14" s="22">
        <f t="shared" si="2"/>
        <v>0.1</v>
      </c>
      <c r="I14" s="25">
        <f t="shared" si="3"/>
        <v>-130.5</v>
      </c>
    </row>
    <row r="15" spans="1:14" ht="20.25">
      <c r="A15" s="58">
        <v>17</v>
      </c>
      <c r="B15" s="59" t="s">
        <v>13</v>
      </c>
      <c r="C15" s="31">
        <v>7.9000000000000001E-2</v>
      </c>
      <c r="D15" s="20">
        <v>108.7</v>
      </c>
      <c r="E15" s="20">
        <v>73.400000000000006</v>
      </c>
      <c r="F15" s="37">
        <f t="shared" si="0"/>
        <v>-32.5</v>
      </c>
      <c r="G15" s="38">
        <f t="shared" si="1"/>
        <v>-2.1000000000000001E-2</v>
      </c>
      <c r="H15" s="22">
        <f t="shared" si="2"/>
        <v>0.1</v>
      </c>
      <c r="I15" s="25">
        <f t="shared" si="3"/>
        <v>-129.9</v>
      </c>
    </row>
    <row r="16" spans="1:14" ht="20.25">
      <c r="A16" s="58">
        <v>18</v>
      </c>
      <c r="B16" s="59" t="s">
        <v>14</v>
      </c>
      <c r="C16" s="31">
        <v>0.32200000000000001</v>
      </c>
      <c r="D16" s="20">
        <v>103.5</v>
      </c>
      <c r="E16" s="22">
        <v>78</v>
      </c>
      <c r="F16" s="37">
        <f t="shared" si="0"/>
        <v>-24.6</v>
      </c>
      <c r="G16" s="38">
        <f t="shared" si="1"/>
        <v>-6.0999999999999999E-2</v>
      </c>
      <c r="H16" s="22">
        <f t="shared" si="2"/>
        <v>0.3</v>
      </c>
      <c r="I16" s="25">
        <f t="shared" si="3"/>
        <v>-123.8</v>
      </c>
    </row>
    <row r="17" spans="1:15" ht="20.25">
      <c r="A17" s="58">
        <v>19</v>
      </c>
      <c r="B17" s="59" t="s">
        <v>15</v>
      </c>
      <c r="C17" s="31">
        <v>42.161000000000001</v>
      </c>
      <c r="D17" s="20">
        <v>151.80000000000001</v>
      </c>
      <c r="E17" s="20">
        <v>111.5</v>
      </c>
      <c r="F17" s="37">
        <f t="shared" si="0"/>
        <v>-26.5</v>
      </c>
      <c r="G17" s="38">
        <f t="shared" si="1"/>
        <v>-12.586</v>
      </c>
      <c r="H17" s="22">
        <f t="shared" si="2"/>
        <v>53.3</v>
      </c>
      <c r="I17" s="25">
        <f t="shared" si="3"/>
        <v>-117.5</v>
      </c>
    </row>
    <row r="18" spans="1:15" ht="20.25">
      <c r="A18" s="58">
        <v>20</v>
      </c>
      <c r="B18" s="59" t="s">
        <v>16</v>
      </c>
      <c r="C18" s="61">
        <v>6.05</v>
      </c>
      <c r="D18" s="20">
        <v>121.1</v>
      </c>
      <c r="E18" s="20">
        <v>87.9</v>
      </c>
      <c r="F18" s="37">
        <f t="shared" si="0"/>
        <v>-27.4</v>
      </c>
      <c r="G18" s="38">
        <f t="shared" si="1"/>
        <v>-1.488</v>
      </c>
      <c r="H18" s="22">
        <f t="shared" si="2"/>
        <v>6.3</v>
      </c>
      <c r="I18" s="25">
        <f t="shared" si="3"/>
        <v>-122.6</v>
      </c>
    </row>
    <row r="19" spans="1:15" ht="20.25">
      <c r="A19" s="58">
        <v>22</v>
      </c>
      <c r="B19" s="59" t="s">
        <v>17</v>
      </c>
      <c r="C19" s="31">
        <v>0.64200000000000002</v>
      </c>
      <c r="D19" s="20">
        <v>102.9</v>
      </c>
      <c r="E19" s="20">
        <v>90.3</v>
      </c>
      <c r="F19" s="37">
        <f t="shared" si="0"/>
        <v>-12.2</v>
      </c>
      <c r="G19" s="38">
        <f t="shared" si="1"/>
        <v>-0.06</v>
      </c>
      <c r="H19" s="22">
        <f t="shared" si="2"/>
        <v>0.3</v>
      </c>
      <c r="I19" s="25">
        <f t="shared" si="3"/>
        <v>-111.9</v>
      </c>
    </row>
    <row r="20" spans="1:15" ht="20.25">
      <c r="A20" s="58">
        <v>23</v>
      </c>
      <c r="B20" s="59" t="s">
        <v>18</v>
      </c>
      <c r="C20" s="31">
        <v>23.56</v>
      </c>
      <c r="D20" s="20">
        <v>125.6</v>
      </c>
      <c r="E20" s="20">
        <v>91.1</v>
      </c>
      <c r="F20" s="37">
        <f t="shared" si="0"/>
        <v>-27.5</v>
      </c>
      <c r="G20" s="38">
        <f t="shared" si="1"/>
        <v>-6.0209999999999999</v>
      </c>
      <c r="H20" s="22">
        <f t="shared" si="2"/>
        <v>25.5</v>
      </c>
      <c r="I20" s="25">
        <f t="shared" si="3"/>
        <v>-121.9</v>
      </c>
    </row>
    <row r="21" spans="1:15" ht="20.25">
      <c r="A21" s="58">
        <v>25</v>
      </c>
      <c r="B21" s="59" t="s">
        <v>19</v>
      </c>
      <c r="C21" s="31">
        <v>2.0920000000000001</v>
      </c>
      <c r="D21" s="20">
        <v>108.5</v>
      </c>
      <c r="E21" s="20">
        <v>95.1</v>
      </c>
      <c r="F21" s="37">
        <f t="shared" si="0"/>
        <v>-12.4</v>
      </c>
      <c r="G21" s="38">
        <f t="shared" si="1"/>
        <v>-0.20799999999999999</v>
      </c>
      <c r="H21" s="22">
        <f t="shared" si="2"/>
        <v>0.9</v>
      </c>
      <c r="I21" s="25"/>
      <c r="M21" s="39"/>
      <c r="N21" s="60"/>
    </row>
    <row r="22" spans="1:15" ht="20.25">
      <c r="A22" s="58">
        <v>26</v>
      </c>
      <c r="B22" s="59" t="s">
        <v>20</v>
      </c>
      <c r="C22" s="61">
        <v>7.0000000000000007E-2</v>
      </c>
      <c r="D22" s="22">
        <v>103</v>
      </c>
      <c r="E22" s="22">
        <v>103</v>
      </c>
      <c r="F22" s="37">
        <f t="shared" si="0"/>
        <v>0</v>
      </c>
      <c r="G22" s="38">
        <f t="shared" si="1"/>
        <v>0</v>
      </c>
      <c r="H22" s="22">
        <f t="shared" si="2"/>
        <v>0</v>
      </c>
      <c r="I22" s="25"/>
      <c r="M22" s="39"/>
      <c r="N22" s="60"/>
    </row>
    <row r="23" spans="1:15" ht="20.25">
      <c r="A23" s="58">
        <v>28</v>
      </c>
      <c r="B23" s="40" t="s">
        <v>21</v>
      </c>
      <c r="C23" s="31">
        <v>4.9829999999999997</v>
      </c>
      <c r="D23" s="20">
        <v>111.5</v>
      </c>
      <c r="E23" s="20">
        <v>93.2</v>
      </c>
      <c r="F23" s="37">
        <f t="shared" si="0"/>
        <v>-16.399999999999999</v>
      </c>
      <c r="G23" s="38">
        <f t="shared" si="1"/>
        <v>-0.67500000000000004</v>
      </c>
      <c r="H23" s="22">
        <f t="shared" si="2"/>
        <v>2.9</v>
      </c>
      <c r="I23" s="25"/>
      <c r="M23" s="39"/>
      <c r="N23" s="60"/>
      <c r="O23" s="47"/>
    </row>
    <row r="24" spans="1:15" ht="40.5">
      <c r="A24" s="58">
        <v>27</v>
      </c>
      <c r="B24" s="41" t="s">
        <v>22</v>
      </c>
      <c r="C24" s="31">
        <v>1.514</v>
      </c>
      <c r="D24" s="20">
        <v>114.3</v>
      </c>
      <c r="E24" s="20">
        <v>98.5</v>
      </c>
      <c r="F24" s="37">
        <f t="shared" si="0"/>
        <v>-13.8</v>
      </c>
      <c r="G24" s="38">
        <f t="shared" si="1"/>
        <v>-0.17699999999999999</v>
      </c>
      <c r="H24" s="22">
        <f t="shared" si="2"/>
        <v>0.7</v>
      </c>
      <c r="I24" s="25"/>
      <c r="M24" s="39"/>
      <c r="N24" s="39"/>
    </row>
    <row r="25" spans="1:15" ht="20.25">
      <c r="A25" s="58">
        <v>29</v>
      </c>
      <c r="B25" s="40" t="s">
        <v>23</v>
      </c>
      <c r="C25" s="31">
        <v>3.512</v>
      </c>
      <c r="D25" s="20">
        <v>120.4</v>
      </c>
      <c r="E25" s="20">
        <v>120.4</v>
      </c>
      <c r="F25" s="37">
        <f t="shared" si="0"/>
        <v>0</v>
      </c>
      <c r="G25" s="38">
        <f t="shared" si="1"/>
        <v>0</v>
      </c>
      <c r="H25" s="22">
        <f t="shared" si="2"/>
        <v>0</v>
      </c>
      <c r="I25" s="25"/>
    </row>
    <row r="26" spans="1:15" ht="20.25">
      <c r="A26" s="58">
        <v>30</v>
      </c>
      <c r="B26" s="40" t="s">
        <v>24</v>
      </c>
      <c r="C26" s="31">
        <v>5.1999999999999998E-2</v>
      </c>
      <c r="D26" s="20">
        <v>110.1</v>
      </c>
      <c r="E26" s="20">
        <v>110.1</v>
      </c>
      <c r="F26" s="37">
        <f t="shared" si="0"/>
        <v>0</v>
      </c>
      <c r="G26" s="38">
        <f t="shared" si="1"/>
        <v>0</v>
      </c>
      <c r="H26" s="22">
        <f t="shared" si="2"/>
        <v>0</v>
      </c>
      <c r="I26" s="25"/>
    </row>
    <row r="27" spans="1:15" ht="20.25">
      <c r="A27" s="58">
        <v>31</v>
      </c>
      <c r="B27" s="59" t="s">
        <v>25</v>
      </c>
      <c r="C27" s="31">
        <v>6.0999999999999999E-2</v>
      </c>
      <c r="D27" s="20">
        <v>104.2</v>
      </c>
      <c r="E27" s="20">
        <v>85.2</v>
      </c>
      <c r="F27" s="37">
        <f t="shared" si="0"/>
        <v>-18.2</v>
      </c>
      <c r="G27" s="38">
        <f t="shared" si="1"/>
        <v>-8.9999999999999993E-3</v>
      </c>
      <c r="H27" s="22">
        <f t="shared" si="2"/>
        <v>0</v>
      </c>
      <c r="I27" s="25">
        <f>ROUND((F21/D21-1)*100,1)</f>
        <v>-111.4</v>
      </c>
    </row>
    <row r="28" spans="1:15" ht="18.75">
      <c r="A28" s="58" t="s">
        <v>26</v>
      </c>
      <c r="B28" s="57" t="s">
        <v>27</v>
      </c>
      <c r="C28" s="31">
        <v>100</v>
      </c>
      <c r="D28" s="22">
        <v>135</v>
      </c>
      <c r="E28" s="20">
        <v>103.2</v>
      </c>
      <c r="F28" s="37">
        <f t="shared" si="0"/>
        <v>-23.6</v>
      </c>
      <c r="G28" s="38">
        <f>SUM(G10:G27)</f>
        <v>-23.613999999999997</v>
      </c>
      <c r="H28" s="42">
        <f>SUM(H10:H27)</f>
        <v>100.00000000000001</v>
      </c>
      <c r="I28" s="25">
        <f>ROUND((F28/D28-1)*100,1)</f>
        <v>-117.5</v>
      </c>
    </row>
    <row r="29" spans="1:15">
      <c r="C29" s="51"/>
      <c r="D29" s="56"/>
      <c r="E29" s="56"/>
      <c r="F29" s="51"/>
      <c r="G29" s="51"/>
      <c r="H29" s="51"/>
    </row>
    <row r="30" spans="1:15" ht="15" hidden="1">
      <c r="C30" s="43"/>
    </row>
    <row r="31" spans="1:15" ht="15" hidden="1">
      <c r="C31" s="44"/>
    </row>
    <row r="33" spans="5:6">
      <c r="E33" s="47"/>
      <c r="F33" s="45"/>
    </row>
  </sheetData>
  <mergeCells count="11">
    <mergeCell ref="H4:H9"/>
    <mergeCell ref="A4:A9"/>
    <mergeCell ref="A2:H2"/>
    <mergeCell ref="C4:C9"/>
    <mergeCell ref="B4:B9"/>
    <mergeCell ref="F4:F9"/>
    <mergeCell ref="G4:G9"/>
    <mergeCell ref="D4:D6"/>
    <mergeCell ref="E4:E6"/>
    <mergeCell ref="D7:D9"/>
    <mergeCell ref="E7:E9"/>
  </mergeCells>
  <pageMargins left="0.7" right="0.7" top="0.75" bottom="0.75" header="0.3" footer="0.3"/>
  <pageSetup paperSize="9" scale="84" orientation="portrait" verticalDpi="150" r:id="rId1"/>
  <drawing r:id="rId2"/>
</worksheet>
</file>

<file path=xl/worksheets/sheet6.xml><?xml version="1.0" encoding="utf-8"?>
<worksheet xmlns="http://schemas.openxmlformats.org/spreadsheetml/2006/main" xmlns:r="http://schemas.openxmlformats.org/officeDocument/2006/relationships">
  <dimension ref="A1:N34"/>
  <sheetViews>
    <sheetView rightToLeft="1" view="pageBreakPreview" zoomScaleSheetLayoutView="100" workbookViewId="0">
      <selection activeCell="L14" sqref="L14"/>
    </sheetView>
  </sheetViews>
  <sheetFormatPr defaultRowHeight="12.75"/>
  <cols>
    <col min="1" max="1" width="5.140625" customWidth="1"/>
    <col min="2" max="2" width="35.28515625" customWidth="1"/>
    <col min="3" max="3" width="7.140625" customWidth="1"/>
    <col min="4" max="5" width="10.7109375" customWidth="1"/>
    <col min="6" max="6" width="8" customWidth="1"/>
    <col min="7" max="7" width="10.85546875" customWidth="1"/>
    <col min="8" max="8" width="13.85546875" customWidth="1"/>
    <col min="9" max="9" width="2.7109375" hidden="1" customWidth="1"/>
  </cols>
  <sheetData>
    <row r="1" spans="1:9" ht="18.75">
      <c r="A1" s="1"/>
    </row>
    <row r="2" spans="1:9" ht="24.75">
      <c r="A2" s="114" t="s">
        <v>50</v>
      </c>
      <c r="B2" s="114"/>
      <c r="C2" s="114"/>
      <c r="D2" s="114"/>
      <c r="E2" s="114"/>
      <c r="F2" s="114"/>
      <c r="G2" s="114"/>
      <c r="H2" s="114"/>
      <c r="I2" s="2"/>
    </row>
    <row r="3" spans="1:9" ht="18.75">
      <c r="A3" s="3"/>
      <c r="B3" s="4"/>
      <c r="C3" s="5"/>
      <c r="D3" s="6" t="s">
        <v>0</v>
      </c>
      <c r="E3" s="7"/>
      <c r="F3" s="7"/>
      <c r="I3" s="7"/>
    </row>
    <row r="4" spans="1:9" ht="12.75" customHeight="1">
      <c r="A4" s="115" t="s">
        <v>1</v>
      </c>
      <c r="B4" s="107" t="s">
        <v>2</v>
      </c>
      <c r="C4" s="107" t="s">
        <v>3</v>
      </c>
      <c r="D4" s="123" t="s">
        <v>39</v>
      </c>
      <c r="E4" s="100" t="s">
        <v>46</v>
      </c>
      <c r="F4" s="110" t="s">
        <v>5</v>
      </c>
      <c r="G4" s="112" t="s">
        <v>6</v>
      </c>
      <c r="H4" s="112" t="s">
        <v>7</v>
      </c>
      <c r="I4" s="9"/>
    </row>
    <row r="5" spans="1:9">
      <c r="A5" s="115"/>
      <c r="B5" s="107"/>
      <c r="C5" s="107"/>
      <c r="D5" s="124"/>
      <c r="E5" s="101"/>
      <c r="F5" s="110"/>
      <c r="G5" s="112"/>
      <c r="H5" s="112"/>
      <c r="I5" s="9"/>
    </row>
    <row r="6" spans="1:9">
      <c r="A6" s="115"/>
      <c r="B6" s="107"/>
      <c r="C6" s="107"/>
      <c r="D6" s="124"/>
      <c r="E6" s="109"/>
      <c r="F6" s="110"/>
      <c r="G6" s="112"/>
      <c r="H6" s="112"/>
      <c r="I6" s="9"/>
    </row>
    <row r="7" spans="1:9" ht="12.75" hidden="1" customHeight="1">
      <c r="A7" s="115"/>
      <c r="B7" s="107"/>
      <c r="C7" s="107"/>
      <c r="D7" s="124"/>
      <c r="E7" s="100" t="s">
        <v>41</v>
      </c>
      <c r="F7" s="110"/>
      <c r="G7" s="112"/>
      <c r="H7" s="112"/>
      <c r="I7" s="9"/>
    </row>
    <row r="8" spans="1:9" ht="12.75" hidden="1" customHeight="1">
      <c r="A8" s="115"/>
      <c r="B8" s="107"/>
      <c r="C8" s="107"/>
      <c r="D8" s="124"/>
      <c r="E8" s="101"/>
      <c r="F8" s="110"/>
      <c r="G8" s="112"/>
      <c r="H8" s="112"/>
      <c r="I8" s="11"/>
    </row>
    <row r="9" spans="1:9" ht="18.75" hidden="1" customHeight="1">
      <c r="A9" s="116"/>
      <c r="B9" s="107"/>
      <c r="C9" s="108"/>
      <c r="D9" s="124"/>
      <c r="E9" s="109"/>
      <c r="F9" s="111"/>
      <c r="G9" s="113"/>
      <c r="H9" s="113"/>
      <c r="I9" s="15"/>
    </row>
    <row r="10" spans="1:9" ht="20.25">
      <c r="A10" s="58">
        <v>10</v>
      </c>
      <c r="B10" s="59" t="s">
        <v>31</v>
      </c>
      <c r="C10" s="18">
        <v>7.5650000000000004</v>
      </c>
      <c r="D10" s="22">
        <v>162</v>
      </c>
      <c r="E10" s="20">
        <v>103.8</v>
      </c>
      <c r="F10" s="37">
        <f t="shared" ref="F10:F28" si="0">ROUND((E10/D10-1)*100,1)</f>
        <v>-35.9</v>
      </c>
      <c r="G10" s="38">
        <f t="shared" ref="G10:G27" si="1">ROUND(((E10-D10)*C10/$D$28),3)</f>
        <v>-2.6150000000000002</v>
      </c>
      <c r="H10" s="22">
        <f t="shared" ref="H10:H27" si="2">ROUND(G10/$G$28*100,3)</f>
        <v>6.7519999999999998</v>
      </c>
      <c r="I10" s="24"/>
    </row>
    <row r="11" spans="1:9" ht="20.25">
      <c r="A11" s="58">
        <v>11</v>
      </c>
      <c r="B11" s="59" t="s">
        <v>9</v>
      </c>
      <c r="C11" s="18">
        <v>6.3929999999999998</v>
      </c>
      <c r="D11" s="20">
        <v>161.1</v>
      </c>
      <c r="E11" s="20">
        <v>116.1</v>
      </c>
      <c r="F11" s="37">
        <f t="shared" si="0"/>
        <v>-27.9</v>
      </c>
      <c r="G11" s="38">
        <f t="shared" si="1"/>
        <v>-1.708</v>
      </c>
      <c r="H11" s="22">
        <f t="shared" si="2"/>
        <v>4.41</v>
      </c>
      <c r="I11" s="24"/>
    </row>
    <row r="12" spans="1:9" ht="20.25">
      <c r="A12" s="58">
        <v>13</v>
      </c>
      <c r="B12" s="59" t="s">
        <v>10</v>
      </c>
      <c r="C12" s="18">
        <v>0.624</v>
      </c>
      <c r="D12" s="20">
        <v>129.19999999999999</v>
      </c>
      <c r="E12" s="20">
        <v>70.7</v>
      </c>
      <c r="F12" s="37">
        <f t="shared" si="0"/>
        <v>-45.3</v>
      </c>
      <c r="G12" s="38">
        <f t="shared" si="1"/>
        <v>-0.217</v>
      </c>
      <c r="H12" s="22">
        <f t="shared" si="2"/>
        <v>0.56000000000000005</v>
      </c>
      <c r="I12" s="25">
        <f t="shared" ref="I12:I20" si="3">ROUND((F12/D12-1)*100,1)</f>
        <v>-135.1</v>
      </c>
    </row>
    <row r="13" spans="1:9" ht="20.25">
      <c r="A13" s="58">
        <v>14</v>
      </c>
      <c r="B13" s="59" t="s">
        <v>11</v>
      </c>
      <c r="C13" s="18">
        <v>0.20899999999999999</v>
      </c>
      <c r="D13" s="20">
        <v>132.5</v>
      </c>
      <c r="E13" s="20">
        <v>82.8</v>
      </c>
      <c r="F13" s="37">
        <f t="shared" si="0"/>
        <v>-37.5</v>
      </c>
      <c r="G13" s="38">
        <f t="shared" si="1"/>
        <v>-6.2E-2</v>
      </c>
      <c r="H13" s="22">
        <f t="shared" si="2"/>
        <v>0.16</v>
      </c>
      <c r="I13" s="25">
        <f t="shared" si="3"/>
        <v>-128.30000000000001</v>
      </c>
    </row>
    <row r="14" spans="1:9" ht="40.5">
      <c r="A14" s="58">
        <v>15</v>
      </c>
      <c r="B14" s="59" t="s">
        <v>12</v>
      </c>
      <c r="C14" s="18">
        <v>0.111</v>
      </c>
      <c r="D14" s="22">
        <v>127</v>
      </c>
      <c r="E14" s="20">
        <v>70.099999999999994</v>
      </c>
      <c r="F14" s="37">
        <f t="shared" si="0"/>
        <v>-44.8</v>
      </c>
      <c r="G14" s="38">
        <f t="shared" si="1"/>
        <v>-3.7999999999999999E-2</v>
      </c>
      <c r="H14" s="22">
        <f t="shared" si="2"/>
        <v>9.8000000000000004E-2</v>
      </c>
      <c r="I14" s="25">
        <f t="shared" si="3"/>
        <v>-135.30000000000001</v>
      </c>
    </row>
    <row r="15" spans="1:9" ht="20.25">
      <c r="A15" s="58">
        <v>17</v>
      </c>
      <c r="B15" s="59" t="s">
        <v>13</v>
      </c>
      <c r="C15" s="18">
        <v>7.9000000000000001E-2</v>
      </c>
      <c r="D15" s="20">
        <v>135.5</v>
      </c>
      <c r="E15" s="20">
        <v>73.400000000000006</v>
      </c>
      <c r="F15" s="37">
        <f t="shared" si="0"/>
        <v>-45.8</v>
      </c>
      <c r="G15" s="38">
        <f t="shared" si="1"/>
        <v>-2.9000000000000001E-2</v>
      </c>
      <c r="H15" s="22">
        <f t="shared" si="2"/>
        <v>7.4999999999999997E-2</v>
      </c>
      <c r="I15" s="25">
        <f t="shared" si="3"/>
        <v>-133.80000000000001</v>
      </c>
    </row>
    <row r="16" spans="1:9" ht="20.25">
      <c r="A16" s="58">
        <v>18</v>
      </c>
      <c r="B16" s="59" t="s">
        <v>14</v>
      </c>
      <c r="C16" s="18">
        <v>0.32200000000000001</v>
      </c>
      <c r="D16" s="22">
        <v>129</v>
      </c>
      <c r="E16" s="22">
        <v>78</v>
      </c>
      <c r="F16" s="37">
        <f t="shared" si="0"/>
        <v>-39.5</v>
      </c>
      <c r="G16" s="38">
        <f t="shared" si="1"/>
        <v>-9.8000000000000004E-2</v>
      </c>
      <c r="H16" s="22">
        <f t="shared" si="2"/>
        <v>0.253</v>
      </c>
      <c r="I16" s="25">
        <f t="shared" si="3"/>
        <v>-130.6</v>
      </c>
    </row>
    <row r="17" spans="1:14" ht="20.25">
      <c r="A17" s="58">
        <v>19</v>
      </c>
      <c r="B17" s="59" t="s">
        <v>15</v>
      </c>
      <c r="C17" s="18">
        <v>42.161000000000001</v>
      </c>
      <c r="D17" s="20">
        <v>189.2</v>
      </c>
      <c r="E17" s="20">
        <v>111.5</v>
      </c>
      <c r="F17" s="37">
        <f t="shared" si="0"/>
        <v>-41.1</v>
      </c>
      <c r="G17" s="38">
        <f t="shared" si="1"/>
        <v>-19.452999999999999</v>
      </c>
      <c r="H17" s="22">
        <f t="shared" si="2"/>
        <v>50.225000000000001</v>
      </c>
      <c r="I17" s="25">
        <f t="shared" si="3"/>
        <v>-121.7</v>
      </c>
    </row>
    <row r="18" spans="1:14" ht="20.25">
      <c r="A18" s="58">
        <v>20</v>
      </c>
      <c r="B18" s="59" t="s">
        <v>16</v>
      </c>
      <c r="C18" s="27">
        <v>6.05</v>
      </c>
      <c r="D18" s="20">
        <v>150.9</v>
      </c>
      <c r="E18" s="20">
        <v>87.9</v>
      </c>
      <c r="F18" s="37">
        <f t="shared" si="0"/>
        <v>-41.7</v>
      </c>
      <c r="G18" s="38">
        <f t="shared" si="1"/>
        <v>-2.2629999999999999</v>
      </c>
      <c r="H18" s="22">
        <f t="shared" si="2"/>
        <v>5.843</v>
      </c>
      <c r="I18" s="25">
        <f t="shared" si="3"/>
        <v>-127.6</v>
      </c>
    </row>
    <row r="19" spans="1:14" ht="20.25">
      <c r="A19" s="58">
        <v>22</v>
      </c>
      <c r="B19" s="59" t="s">
        <v>17</v>
      </c>
      <c r="C19" s="18">
        <v>0.64200000000000002</v>
      </c>
      <c r="D19" s="20">
        <v>128.6</v>
      </c>
      <c r="E19" s="20">
        <v>90.3</v>
      </c>
      <c r="F19" s="37">
        <f t="shared" si="0"/>
        <v>-29.8</v>
      </c>
      <c r="G19" s="38">
        <f t="shared" si="1"/>
        <v>-0.14599999999999999</v>
      </c>
      <c r="H19" s="22">
        <f t="shared" si="2"/>
        <v>0.377</v>
      </c>
      <c r="I19" s="25">
        <f t="shared" si="3"/>
        <v>-123.2</v>
      </c>
    </row>
    <row r="20" spans="1:14" ht="20.25">
      <c r="A20" s="58">
        <v>23</v>
      </c>
      <c r="B20" s="59" t="s">
        <v>18</v>
      </c>
      <c r="C20" s="18">
        <v>23.56</v>
      </c>
      <c r="D20" s="20">
        <v>156.69999999999999</v>
      </c>
      <c r="E20" s="20">
        <v>91.1</v>
      </c>
      <c r="F20" s="37">
        <f t="shared" si="0"/>
        <v>-41.9</v>
      </c>
      <c r="G20" s="38">
        <f t="shared" si="1"/>
        <v>-9.1780000000000008</v>
      </c>
      <c r="H20" s="22">
        <f t="shared" si="2"/>
        <v>23.696000000000002</v>
      </c>
      <c r="I20" s="25">
        <f t="shared" si="3"/>
        <v>-126.7</v>
      </c>
    </row>
    <row r="21" spans="1:14" ht="20.25">
      <c r="A21" s="58">
        <v>25</v>
      </c>
      <c r="B21" s="59" t="s">
        <v>19</v>
      </c>
      <c r="C21" s="18">
        <v>2.0920000000000001</v>
      </c>
      <c r="D21" s="20">
        <v>135.30000000000001</v>
      </c>
      <c r="E21" s="20">
        <v>95.1</v>
      </c>
      <c r="F21" s="37">
        <f t="shared" si="0"/>
        <v>-29.7</v>
      </c>
      <c r="G21" s="38">
        <f t="shared" si="1"/>
        <v>-0.499</v>
      </c>
      <c r="H21" s="22">
        <f t="shared" si="2"/>
        <v>1.288</v>
      </c>
      <c r="I21" s="25"/>
    </row>
    <row r="22" spans="1:14" ht="20.25">
      <c r="A22" s="58">
        <v>26</v>
      </c>
      <c r="B22" s="59" t="s">
        <v>20</v>
      </c>
      <c r="C22" s="27">
        <v>7.0000000000000007E-2</v>
      </c>
      <c r="D22" s="20">
        <v>128.69999999999999</v>
      </c>
      <c r="E22" s="22">
        <v>103</v>
      </c>
      <c r="F22" s="37">
        <f t="shared" si="0"/>
        <v>-20</v>
      </c>
      <c r="G22" s="38">
        <f t="shared" si="1"/>
        <v>-1.0999999999999999E-2</v>
      </c>
      <c r="H22" s="22">
        <f t="shared" si="2"/>
        <v>2.8000000000000001E-2</v>
      </c>
      <c r="I22" s="25"/>
      <c r="L22" s="64"/>
      <c r="M22" s="60"/>
      <c r="N22" s="39"/>
    </row>
    <row r="23" spans="1:14" ht="20.25">
      <c r="A23" s="58">
        <v>28</v>
      </c>
      <c r="B23" s="40" t="s">
        <v>21</v>
      </c>
      <c r="C23" s="18">
        <v>4.9829999999999997</v>
      </c>
      <c r="D23" s="20">
        <v>139.4</v>
      </c>
      <c r="E23" s="20">
        <v>93.2</v>
      </c>
      <c r="F23" s="37">
        <f t="shared" si="0"/>
        <v>-33.1</v>
      </c>
      <c r="G23" s="38">
        <f t="shared" si="1"/>
        <v>-1.367</v>
      </c>
      <c r="H23" s="22">
        <f t="shared" si="2"/>
        <v>3.5289999999999999</v>
      </c>
      <c r="I23" s="25"/>
    </row>
    <row r="24" spans="1:14" ht="40.5">
      <c r="A24" s="58">
        <v>27</v>
      </c>
      <c r="B24" s="41" t="s">
        <v>22</v>
      </c>
      <c r="C24" s="18">
        <v>1.514</v>
      </c>
      <c r="D24" s="20">
        <v>142.9</v>
      </c>
      <c r="E24" s="20">
        <v>98.5</v>
      </c>
      <c r="F24" s="37">
        <f t="shared" si="0"/>
        <v>-31.1</v>
      </c>
      <c r="G24" s="38">
        <f t="shared" si="1"/>
        <v>-0.39900000000000002</v>
      </c>
      <c r="H24" s="22">
        <f t="shared" si="2"/>
        <v>1.03</v>
      </c>
      <c r="I24" s="25"/>
      <c r="L24" s="47"/>
    </row>
    <row r="25" spans="1:14" ht="20.25">
      <c r="A25" s="58">
        <v>29</v>
      </c>
      <c r="B25" s="40" t="s">
        <v>23</v>
      </c>
      <c r="C25" s="18">
        <v>3.512</v>
      </c>
      <c r="D25" s="20">
        <v>150.30000000000001</v>
      </c>
      <c r="E25" s="20">
        <v>120.4</v>
      </c>
      <c r="F25" s="37">
        <f t="shared" si="0"/>
        <v>-19.899999999999999</v>
      </c>
      <c r="G25" s="38">
        <f t="shared" si="1"/>
        <v>-0.624</v>
      </c>
      <c r="H25" s="22">
        <f t="shared" si="2"/>
        <v>1.611</v>
      </c>
      <c r="I25" s="25"/>
      <c r="L25" s="47"/>
    </row>
    <row r="26" spans="1:14" ht="20.25">
      <c r="A26" s="58">
        <v>30</v>
      </c>
      <c r="B26" s="40" t="s">
        <v>24</v>
      </c>
      <c r="C26" s="18">
        <v>5.1999999999999998E-2</v>
      </c>
      <c r="D26" s="20">
        <v>137.69999999999999</v>
      </c>
      <c r="E26" s="20">
        <v>110.1</v>
      </c>
      <c r="F26" s="37">
        <f t="shared" si="0"/>
        <v>-20</v>
      </c>
      <c r="G26" s="38">
        <f t="shared" si="1"/>
        <v>-8.9999999999999993E-3</v>
      </c>
      <c r="H26" s="22">
        <f t="shared" si="2"/>
        <v>2.3E-2</v>
      </c>
      <c r="I26" s="25"/>
      <c r="L26" s="47"/>
    </row>
    <row r="27" spans="1:14" ht="20.25">
      <c r="A27" s="58">
        <v>31</v>
      </c>
      <c r="B27" s="59" t="s">
        <v>25</v>
      </c>
      <c r="C27" s="18">
        <v>6.0999999999999999E-2</v>
      </c>
      <c r="D27" s="20">
        <v>130.19999999999999</v>
      </c>
      <c r="E27" s="20">
        <v>85.2</v>
      </c>
      <c r="F27" s="37">
        <f t="shared" si="0"/>
        <v>-34.6</v>
      </c>
      <c r="G27" s="38">
        <f t="shared" si="1"/>
        <v>-1.6E-2</v>
      </c>
      <c r="H27" s="22">
        <f t="shared" si="2"/>
        <v>4.1000000000000002E-2</v>
      </c>
      <c r="I27" s="25">
        <f>ROUND((F21/D21-1)*100,1)</f>
        <v>-122</v>
      </c>
    </row>
    <row r="28" spans="1:14" ht="18.75">
      <c r="A28" s="58" t="s">
        <v>26</v>
      </c>
      <c r="B28" s="63" t="s">
        <v>27</v>
      </c>
      <c r="C28" s="62">
        <v>100</v>
      </c>
      <c r="D28" s="20">
        <v>168.4</v>
      </c>
      <c r="E28" s="20">
        <v>103.2</v>
      </c>
      <c r="F28" s="37">
        <f t="shared" si="0"/>
        <v>-38.700000000000003</v>
      </c>
      <c r="G28" s="38">
        <f>SUM(G10:G27)</f>
        <v>-38.732000000000006</v>
      </c>
      <c r="H28" s="42">
        <f>SUM(H10:H27)</f>
        <v>99.998999999999995</v>
      </c>
      <c r="I28" s="25">
        <f>ROUND((F28/D28-1)*100,1)</f>
        <v>-123</v>
      </c>
    </row>
    <row r="29" spans="1:14" ht="11.25" customHeight="1"/>
    <row r="30" spans="1:14" ht="15" hidden="1">
      <c r="C30" s="43"/>
    </row>
    <row r="31" spans="1:14" ht="15" hidden="1">
      <c r="C31" s="44"/>
    </row>
    <row r="34" spans="4:5">
      <c r="D34" s="45"/>
      <c r="E34" s="45"/>
    </row>
  </sheetData>
  <mergeCells count="10">
    <mergeCell ref="H4:H9"/>
    <mergeCell ref="A4:A9"/>
    <mergeCell ref="A2:H2"/>
    <mergeCell ref="C4:C9"/>
    <mergeCell ref="D4:D9"/>
    <mergeCell ref="B4:B9"/>
    <mergeCell ref="F4:F9"/>
    <mergeCell ref="G4:G9"/>
    <mergeCell ref="E4:E6"/>
    <mergeCell ref="E7:E9"/>
  </mergeCells>
  <pageMargins left="0.7" right="0.7" top="0.75" bottom="0.75" header="0.3" footer="0.3"/>
  <pageSetup paperSize="9" scale="84" orientation="portrait" verticalDpi="150" r:id="rId1"/>
  <drawing r:id="rId2"/>
</worksheet>
</file>

<file path=xl/worksheets/sheet7.xml><?xml version="1.0" encoding="utf-8"?>
<worksheet xmlns="http://schemas.openxmlformats.org/spreadsheetml/2006/main" xmlns:r="http://schemas.openxmlformats.org/officeDocument/2006/relationships">
  <dimension ref="A1:R31"/>
  <sheetViews>
    <sheetView rightToLeft="1" view="pageBreakPreview" topLeftCell="A4" zoomScaleSheetLayoutView="100" workbookViewId="0">
      <selection activeCell="D10" sqref="D10:D28"/>
    </sheetView>
  </sheetViews>
  <sheetFormatPr defaultRowHeight="12.75"/>
  <cols>
    <col min="1" max="1" width="4.85546875" customWidth="1"/>
    <col min="2" max="2" width="34.140625" customWidth="1"/>
    <col min="3" max="3" width="8.140625" customWidth="1"/>
    <col min="4" max="4" width="11.28515625" customWidth="1"/>
    <col min="5" max="5" width="10.85546875" customWidth="1"/>
    <col min="6" max="6" width="11" customWidth="1"/>
    <col min="7" max="7" width="11.140625" customWidth="1"/>
    <col min="8" max="8" width="11.42578125" customWidth="1"/>
    <col min="9" max="10" width="8" hidden="1" customWidth="1"/>
    <col min="11" max="11" width="15.85546875" hidden="1" customWidth="1"/>
  </cols>
  <sheetData>
    <row r="1" spans="1:11" ht="18.75" hidden="1">
      <c r="A1" s="1"/>
    </row>
    <row r="2" spans="1:11" ht="34.5" customHeight="1">
      <c r="A2" s="125" t="s">
        <v>51</v>
      </c>
      <c r="B2" s="125"/>
      <c r="C2" s="125"/>
      <c r="D2" s="125"/>
      <c r="E2" s="125"/>
      <c r="F2" s="125"/>
      <c r="G2" s="125"/>
      <c r="H2" s="125"/>
      <c r="I2" s="125"/>
      <c r="J2" s="125"/>
      <c r="K2" s="2"/>
    </row>
    <row r="3" spans="1:11" ht="18.75">
      <c r="A3" s="3"/>
      <c r="B3" s="4"/>
      <c r="C3" s="5"/>
      <c r="D3" s="6" t="s">
        <v>0</v>
      </c>
      <c r="E3" s="7"/>
      <c r="F3" s="7"/>
      <c r="H3" s="7"/>
      <c r="K3" s="7"/>
    </row>
    <row r="4" spans="1:11" ht="12.75" customHeight="1">
      <c r="A4" s="115" t="s">
        <v>1</v>
      </c>
      <c r="B4" s="107" t="s">
        <v>33</v>
      </c>
      <c r="C4" s="107" t="s">
        <v>3</v>
      </c>
      <c r="D4" s="100" t="s">
        <v>43</v>
      </c>
      <c r="E4" s="100" t="s">
        <v>41</v>
      </c>
      <c r="F4" s="100" t="s">
        <v>46</v>
      </c>
      <c r="G4" s="110" t="s">
        <v>4</v>
      </c>
      <c r="H4" s="110" t="s">
        <v>5</v>
      </c>
      <c r="I4" s="99" t="s">
        <v>6</v>
      </c>
      <c r="J4" s="99" t="s">
        <v>7</v>
      </c>
      <c r="K4" s="9"/>
    </row>
    <row r="5" spans="1:11">
      <c r="A5" s="115"/>
      <c r="B5" s="107"/>
      <c r="C5" s="107"/>
      <c r="D5" s="101"/>
      <c r="E5" s="101"/>
      <c r="F5" s="101"/>
      <c r="G5" s="110"/>
      <c r="H5" s="110"/>
      <c r="I5" s="99"/>
      <c r="J5" s="99"/>
      <c r="K5" s="9"/>
    </row>
    <row r="6" spans="1:11">
      <c r="A6" s="115"/>
      <c r="B6" s="107"/>
      <c r="C6" s="107"/>
      <c r="D6" s="109"/>
      <c r="E6" s="109"/>
      <c r="F6" s="109"/>
      <c r="G6" s="110"/>
      <c r="H6" s="110"/>
      <c r="I6" s="99"/>
      <c r="J6" s="99"/>
      <c r="K6" s="9"/>
    </row>
    <row r="7" spans="1:11" ht="18.75" hidden="1">
      <c r="A7" s="115"/>
      <c r="B7" s="107"/>
      <c r="C7" s="107"/>
      <c r="D7" s="8"/>
      <c r="E7" s="10"/>
      <c r="F7" s="10"/>
      <c r="G7" s="110"/>
      <c r="H7" s="110"/>
      <c r="I7" s="99"/>
      <c r="J7" s="99"/>
      <c r="K7" s="9"/>
    </row>
    <row r="8" spans="1:11" ht="18.75" hidden="1">
      <c r="A8" s="115"/>
      <c r="B8" s="107"/>
      <c r="C8" s="107"/>
      <c r="D8" s="8"/>
      <c r="E8" s="10"/>
      <c r="F8" s="10"/>
      <c r="G8" s="110"/>
      <c r="H8" s="110"/>
      <c r="I8" s="99"/>
      <c r="J8" s="99"/>
      <c r="K8" s="11"/>
    </row>
    <row r="9" spans="1:11" ht="18.75" hidden="1">
      <c r="A9" s="116"/>
      <c r="B9" s="108"/>
      <c r="C9" s="108"/>
      <c r="D9" s="12"/>
      <c r="E9" s="14"/>
      <c r="F9" s="14"/>
      <c r="G9" s="111"/>
      <c r="H9" s="111"/>
      <c r="I9" s="99"/>
      <c r="J9" s="99"/>
      <c r="K9" s="15"/>
    </row>
    <row r="10" spans="1:11" ht="21">
      <c r="A10" s="46">
        <v>10</v>
      </c>
      <c r="B10" s="69" t="s">
        <v>31</v>
      </c>
      <c r="C10" s="18">
        <v>7.5650000000000004</v>
      </c>
      <c r="D10" s="19">
        <v>140.19999999999999</v>
      </c>
      <c r="E10" s="20">
        <v>108.5</v>
      </c>
      <c r="F10" s="20">
        <v>103.8</v>
      </c>
      <c r="G10" s="68">
        <f t="shared" ref="G10:G28" si="0">ROUND(((F10/E10)-1)*100,1)</f>
        <v>-4.3</v>
      </c>
      <c r="H10" s="65">
        <f t="shared" ref="H10:H28" si="1">ROUND(((F10/D10)-1)*100,1)</f>
        <v>-26</v>
      </c>
      <c r="I10" s="23" t="e">
        <f>ROUND(((G10-#REF!)*C10/#REF!),3)</f>
        <v>#REF!</v>
      </c>
      <c r="J10" s="23" t="e">
        <f>ROUND(I10/$I$28*100,3)</f>
        <v>#REF!</v>
      </c>
      <c r="K10" s="24"/>
    </row>
    <row r="11" spans="1:11" ht="21">
      <c r="A11" s="46">
        <v>11</v>
      </c>
      <c r="B11" s="69" t="s">
        <v>9</v>
      </c>
      <c r="C11" s="18">
        <v>6.3929999999999998</v>
      </c>
      <c r="D11" s="19">
        <v>294.10000000000002</v>
      </c>
      <c r="E11" s="20">
        <v>227.2</v>
      </c>
      <c r="F11" s="20">
        <v>180.4</v>
      </c>
      <c r="G11" s="68">
        <f t="shared" si="0"/>
        <v>-20.6</v>
      </c>
      <c r="H11" s="65">
        <f t="shared" si="1"/>
        <v>-38.700000000000003</v>
      </c>
      <c r="I11" s="23"/>
      <c r="J11" s="23"/>
      <c r="K11" s="24"/>
    </row>
    <row r="12" spans="1:11" ht="21">
      <c r="A12" s="46">
        <v>13</v>
      </c>
      <c r="B12" s="69" t="s">
        <v>10</v>
      </c>
      <c r="C12" s="18">
        <v>0.624</v>
      </c>
      <c r="D12" s="19">
        <v>264.10000000000002</v>
      </c>
      <c r="E12" s="20">
        <v>203.5</v>
      </c>
      <c r="F12" s="20">
        <v>136.5</v>
      </c>
      <c r="G12" s="68">
        <f t="shared" si="0"/>
        <v>-32.9</v>
      </c>
      <c r="H12" s="65">
        <f t="shared" si="1"/>
        <v>-48.3</v>
      </c>
      <c r="I12" s="23" t="e">
        <f>ROUND(((G12-#REF!)*C12/#REF!),3)</f>
        <v>#REF!</v>
      </c>
      <c r="J12" s="23" t="e">
        <f t="shared" ref="J12:J27" si="2">ROUND(I12/$I$28*100,3)</f>
        <v>#REF!</v>
      </c>
      <c r="K12" s="25" t="e">
        <f>ROUND((H12/#REF!-1)*100,1)</f>
        <v>#REF!</v>
      </c>
    </row>
    <row r="13" spans="1:11" ht="21">
      <c r="A13" s="46">
        <v>14</v>
      </c>
      <c r="B13" s="69" t="s">
        <v>11</v>
      </c>
      <c r="C13" s="18">
        <v>0.20899999999999999</v>
      </c>
      <c r="D13" s="19">
        <v>245.9</v>
      </c>
      <c r="E13" s="20">
        <v>189.7</v>
      </c>
      <c r="F13" s="20">
        <v>100.5</v>
      </c>
      <c r="G13" s="68">
        <f t="shared" si="0"/>
        <v>-47</v>
      </c>
      <c r="H13" s="65">
        <f t="shared" si="1"/>
        <v>-59.1</v>
      </c>
      <c r="I13" s="23" t="e">
        <f>ROUND(((G13-#REF!)*C13/#REF!),3)</f>
        <v>#REF!</v>
      </c>
      <c r="J13" s="23" t="e">
        <f t="shared" si="2"/>
        <v>#REF!</v>
      </c>
      <c r="K13" s="25" t="e">
        <f>ROUND((H13/#REF!-1)*100,1)</f>
        <v>#REF!</v>
      </c>
    </row>
    <row r="14" spans="1:11" ht="22.5">
      <c r="A14" s="46">
        <v>15</v>
      </c>
      <c r="B14" s="69" t="s">
        <v>12</v>
      </c>
      <c r="C14" s="18">
        <v>0.111</v>
      </c>
      <c r="D14" s="19">
        <v>205.2</v>
      </c>
      <c r="E14" s="20">
        <v>158.19999999999999</v>
      </c>
      <c r="F14" s="20">
        <v>109</v>
      </c>
      <c r="G14" s="68">
        <f t="shared" si="0"/>
        <v>-31.1</v>
      </c>
      <c r="H14" s="65">
        <f t="shared" si="1"/>
        <v>-46.9</v>
      </c>
      <c r="I14" s="23" t="e">
        <f>ROUND(((G14-#REF!)*C14/#REF!),3)</f>
        <v>#REF!</v>
      </c>
      <c r="J14" s="23" t="e">
        <f t="shared" si="2"/>
        <v>#REF!</v>
      </c>
      <c r="K14" s="25" t="e">
        <f>ROUND((H14/#REF!-1)*100,1)</f>
        <v>#REF!</v>
      </c>
    </row>
    <row r="15" spans="1:11" ht="21">
      <c r="A15" s="46">
        <v>17</v>
      </c>
      <c r="B15" s="69" t="s">
        <v>13</v>
      </c>
      <c r="C15" s="18">
        <v>7.9000000000000001E-2</v>
      </c>
      <c r="D15" s="19">
        <v>125.4</v>
      </c>
      <c r="E15" s="20">
        <v>96.9</v>
      </c>
      <c r="F15" s="20">
        <v>73.400000000000006</v>
      </c>
      <c r="G15" s="68">
        <f t="shared" si="0"/>
        <v>-24.3</v>
      </c>
      <c r="H15" s="65">
        <f t="shared" si="1"/>
        <v>-41.5</v>
      </c>
      <c r="I15" s="23" t="e">
        <f>ROUND(((G15-#REF!)*C15/#REF!),3)</f>
        <v>#REF!</v>
      </c>
      <c r="J15" s="23" t="e">
        <f t="shared" si="2"/>
        <v>#REF!</v>
      </c>
      <c r="K15" s="25" t="e">
        <f>ROUND((H15/#REF!-1)*100,1)</f>
        <v>#REF!</v>
      </c>
    </row>
    <row r="16" spans="1:11" ht="21">
      <c r="A16" s="46">
        <v>18</v>
      </c>
      <c r="B16" s="69" t="s">
        <v>14</v>
      </c>
      <c r="C16" s="18">
        <v>0.32200000000000001</v>
      </c>
      <c r="D16" s="19">
        <v>157.19999999999999</v>
      </c>
      <c r="E16" s="20">
        <v>121.5</v>
      </c>
      <c r="F16" s="20">
        <v>99.1</v>
      </c>
      <c r="G16" s="68">
        <f t="shared" si="0"/>
        <v>-18.399999999999999</v>
      </c>
      <c r="H16" s="65">
        <f t="shared" si="1"/>
        <v>-37</v>
      </c>
      <c r="I16" s="23" t="e">
        <f>ROUND(((G16-#REF!)*C16/#REF!),3)</f>
        <v>#REF!</v>
      </c>
      <c r="J16" s="23" t="e">
        <f t="shared" si="2"/>
        <v>#REF!</v>
      </c>
      <c r="K16" s="25" t="e">
        <f>ROUND((H16/#REF!-1)*100,1)</f>
        <v>#REF!</v>
      </c>
    </row>
    <row r="17" spans="1:18" ht="21">
      <c r="A17" s="46">
        <v>19</v>
      </c>
      <c r="B17" s="69" t="s">
        <v>15</v>
      </c>
      <c r="C17" s="18">
        <v>42.161000000000001</v>
      </c>
      <c r="D17" s="19">
        <v>165.6</v>
      </c>
      <c r="E17" s="20">
        <v>128.1</v>
      </c>
      <c r="F17" s="22">
        <v>77</v>
      </c>
      <c r="G17" s="68">
        <f t="shared" si="0"/>
        <v>-39.9</v>
      </c>
      <c r="H17" s="65">
        <f t="shared" si="1"/>
        <v>-53.5</v>
      </c>
      <c r="I17" s="23" t="e">
        <f>ROUND(((G17-#REF!)*C17/#REF!),3)</f>
        <v>#REF!</v>
      </c>
      <c r="J17" s="23" t="e">
        <f t="shared" si="2"/>
        <v>#REF!</v>
      </c>
      <c r="K17" s="25" t="e">
        <f>ROUND((H17/#REF!-1)*100,1)</f>
        <v>#REF!</v>
      </c>
    </row>
    <row r="18" spans="1:18" ht="21">
      <c r="A18" s="46">
        <v>20</v>
      </c>
      <c r="B18" s="69" t="s">
        <v>16</v>
      </c>
      <c r="C18" s="27">
        <v>6.05</v>
      </c>
      <c r="D18" s="19">
        <v>139.4</v>
      </c>
      <c r="E18" s="20">
        <v>107.9</v>
      </c>
      <c r="F18" s="20">
        <v>70.3</v>
      </c>
      <c r="G18" s="68">
        <f t="shared" si="0"/>
        <v>-34.799999999999997</v>
      </c>
      <c r="H18" s="65">
        <f t="shared" si="1"/>
        <v>-49.6</v>
      </c>
      <c r="I18" s="23" t="e">
        <f>ROUND(((G18-#REF!)*C18/#REF!),3)</f>
        <v>#REF!</v>
      </c>
      <c r="J18" s="23" t="e">
        <f t="shared" si="2"/>
        <v>#REF!</v>
      </c>
      <c r="K18" s="25" t="e">
        <f>ROUND((H18/#REF!-1)*100,1)</f>
        <v>#REF!</v>
      </c>
    </row>
    <row r="19" spans="1:18" ht="21">
      <c r="A19" s="46">
        <v>22</v>
      </c>
      <c r="B19" s="69" t="s">
        <v>17</v>
      </c>
      <c r="C19" s="18">
        <v>0.64200000000000002</v>
      </c>
      <c r="D19" s="19">
        <v>145.80000000000001</v>
      </c>
      <c r="E19" s="20">
        <v>112.7</v>
      </c>
      <c r="F19" s="20">
        <v>100.8</v>
      </c>
      <c r="G19" s="68">
        <f t="shared" si="0"/>
        <v>-10.6</v>
      </c>
      <c r="H19" s="65">
        <f t="shared" si="1"/>
        <v>-30.9</v>
      </c>
      <c r="I19" s="23" t="e">
        <f>ROUND(((G19-#REF!)*C19/#REF!),3)</f>
        <v>#REF!</v>
      </c>
      <c r="J19" s="23" t="e">
        <f t="shared" si="2"/>
        <v>#REF!</v>
      </c>
      <c r="K19" s="25" t="e">
        <f>ROUND((H19/#REF!-1)*100,1)</f>
        <v>#REF!</v>
      </c>
    </row>
    <row r="20" spans="1:18" ht="21">
      <c r="A20" s="46">
        <v>23</v>
      </c>
      <c r="B20" s="69" t="s">
        <v>18</v>
      </c>
      <c r="C20" s="18">
        <v>23.56</v>
      </c>
      <c r="D20" s="93">
        <v>164</v>
      </c>
      <c r="E20" s="20">
        <v>126.6</v>
      </c>
      <c r="F20" s="22">
        <v>83</v>
      </c>
      <c r="G20" s="68">
        <f t="shared" si="0"/>
        <v>-34.4</v>
      </c>
      <c r="H20" s="65">
        <f t="shared" si="1"/>
        <v>-49.4</v>
      </c>
      <c r="I20" s="23" t="e">
        <f>ROUND(((G20-#REF!)*C20/#REF!),3)</f>
        <v>#REF!</v>
      </c>
      <c r="J20" s="23" t="e">
        <f t="shared" si="2"/>
        <v>#REF!</v>
      </c>
      <c r="K20" s="25" t="e">
        <f>ROUND((H20/#REF!-1)*100,1)</f>
        <v>#REF!</v>
      </c>
    </row>
    <row r="21" spans="1:18" ht="21">
      <c r="A21" s="46">
        <v>25</v>
      </c>
      <c r="B21" s="69" t="s">
        <v>19</v>
      </c>
      <c r="C21" s="18">
        <v>2.0920000000000001</v>
      </c>
      <c r="D21" s="19">
        <v>131.30000000000001</v>
      </c>
      <c r="E21" s="20">
        <v>101.3</v>
      </c>
      <c r="F21" s="22">
        <v>88</v>
      </c>
      <c r="G21" s="68">
        <f t="shared" si="0"/>
        <v>-13.1</v>
      </c>
      <c r="H21" s="65">
        <f t="shared" si="1"/>
        <v>-33</v>
      </c>
      <c r="I21" s="23" t="e">
        <f>ROUND(((G21-#REF!)*C21/#REF!),3)</f>
        <v>#REF!</v>
      </c>
      <c r="J21" s="23" t="e">
        <f t="shared" si="2"/>
        <v>#REF!</v>
      </c>
      <c r="K21" s="25"/>
      <c r="P21" s="45"/>
      <c r="Q21" s="45"/>
      <c r="R21" s="45"/>
    </row>
    <row r="22" spans="1:18" ht="21">
      <c r="A22" s="46">
        <v>26</v>
      </c>
      <c r="B22" s="69" t="s">
        <v>20</v>
      </c>
      <c r="C22" s="27">
        <v>7.0000000000000007E-2</v>
      </c>
      <c r="D22" s="19">
        <v>53.3</v>
      </c>
      <c r="E22" s="20">
        <v>41.1</v>
      </c>
      <c r="F22" s="20">
        <v>41.1</v>
      </c>
      <c r="G22" s="68">
        <f t="shared" si="0"/>
        <v>0</v>
      </c>
      <c r="H22" s="65">
        <f t="shared" si="1"/>
        <v>-22.9</v>
      </c>
      <c r="I22" s="23" t="e">
        <f>ROUND(((G22-#REF!)*C22/#REF!),3)</f>
        <v>#REF!</v>
      </c>
      <c r="J22" s="23" t="e">
        <f t="shared" si="2"/>
        <v>#REF!</v>
      </c>
      <c r="K22" s="25"/>
    </row>
    <row r="23" spans="1:18" ht="21">
      <c r="A23" s="46">
        <v>28</v>
      </c>
      <c r="B23" s="40" t="s">
        <v>21</v>
      </c>
      <c r="C23" s="18">
        <v>4.9829999999999997</v>
      </c>
      <c r="D23" s="19">
        <v>85.8</v>
      </c>
      <c r="E23" s="20">
        <v>66.2</v>
      </c>
      <c r="F23" s="20">
        <v>45.3</v>
      </c>
      <c r="G23" s="68">
        <f t="shared" si="0"/>
        <v>-31.6</v>
      </c>
      <c r="H23" s="65">
        <f t="shared" si="1"/>
        <v>-47.2</v>
      </c>
      <c r="I23" s="23" t="e">
        <f>ROUND(((G23-#REF!)*C23/#REF!),3)</f>
        <v>#REF!</v>
      </c>
      <c r="J23" s="23" t="e">
        <f t="shared" si="2"/>
        <v>#REF!</v>
      </c>
      <c r="K23" s="25"/>
    </row>
    <row r="24" spans="1:18" ht="40.5">
      <c r="A24" s="46">
        <v>27</v>
      </c>
      <c r="B24" s="41" t="s">
        <v>22</v>
      </c>
      <c r="C24" s="18">
        <v>1.514</v>
      </c>
      <c r="D24" s="19">
        <v>111.5</v>
      </c>
      <c r="E24" s="22">
        <v>86</v>
      </c>
      <c r="F24" s="20">
        <v>66.099999999999994</v>
      </c>
      <c r="G24" s="68">
        <f t="shared" si="0"/>
        <v>-23.1</v>
      </c>
      <c r="H24" s="65">
        <f t="shared" si="1"/>
        <v>-40.700000000000003</v>
      </c>
      <c r="I24" s="23" t="e">
        <f>ROUND(((G24-#REF!)*C24/#REF!),3)</f>
        <v>#REF!</v>
      </c>
      <c r="J24" s="23" t="e">
        <f t="shared" si="2"/>
        <v>#REF!</v>
      </c>
      <c r="K24" s="25"/>
    </row>
    <row r="25" spans="1:18" ht="21">
      <c r="A25" s="46">
        <v>29</v>
      </c>
      <c r="B25" s="40" t="s">
        <v>23</v>
      </c>
      <c r="C25" s="18">
        <v>3.512</v>
      </c>
      <c r="D25" s="19">
        <v>132.19999999999999</v>
      </c>
      <c r="E25" s="20">
        <v>101.9</v>
      </c>
      <c r="F25" s="20">
        <v>101.9</v>
      </c>
      <c r="G25" s="68">
        <f t="shared" si="0"/>
        <v>0</v>
      </c>
      <c r="H25" s="65">
        <f t="shared" si="1"/>
        <v>-22.9</v>
      </c>
      <c r="I25" s="23" t="e">
        <f>ROUND(((G25-#REF!)*C25/#REF!),3)</f>
        <v>#REF!</v>
      </c>
      <c r="J25" s="23" t="e">
        <f t="shared" si="2"/>
        <v>#REF!</v>
      </c>
      <c r="K25" s="25"/>
    </row>
    <row r="26" spans="1:18" ht="21">
      <c r="A26" s="46">
        <v>30</v>
      </c>
      <c r="B26" s="40" t="s">
        <v>24</v>
      </c>
      <c r="C26" s="18">
        <v>5.1999999999999998E-2</v>
      </c>
      <c r="D26" s="19">
        <v>302.39999999999998</v>
      </c>
      <c r="E26" s="20">
        <v>232.8</v>
      </c>
      <c r="F26" s="20">
        <v>232.8</v>
      </c>
      <c r="G26" s="68">
        <f t="shared" si="0"/>
        <v>0</v>
      </c>
      <c r="H26" s="65">
        <f t="shared" si="1"/>
        <v>-23</v>
      </c>
      <c r="I26" s="23" t="e">
        <f>ROUND(((G26-#REF!)*C26/#REF!),3)</f>
        <v>#REF!</v>
      </c>
      <c r="J26" s="23" t="e">
        <f t="shared" si="2"/>
        <v>#REF!</v>
      </c>
      <c r="K26" s="25"/>
    </row>
    <row r="27" spans="1:18" ht="21">
      <c r="A27" s="46">
        <v>31</v>
      </c>
      <c r="B27" s="69" t="s">
        <v>32</v>
      </c>
      <c r="C27" s="18">
        <v>6.0999999999999999E-2</v>
      </c>
      <c r="D27" s="19">
        <v>126.4</v>
      </c>
      <c r="E27" s="20">
        <v>97.6</v>
      </c>
      <c r="F27" s="20">
        <v>65.599999999999994</v>
      </c>
      <c r="G27" s="68">
        <f t="shared" si="0"/>
        <v>-32.799999999999997</v>
      </c>
      <c r="H27" s="65">
        <f t="shared" si="1"/>
        <v>-48.1</v>
      </c>
      <c r="I27" s="23" t="e">
        <f>ROUND(((G27-#REF!)*C27/#REF!),3)</f>
        <v>#REF!</v>
      </c>
      <c r="J27" s="23" t="e">
        <f t="shared" si="2"/>
        <v>#REF!</v>
      </c>
      <c r="K27" s="25" t="e">
        <f>ROUND((H21/#REF!-1)*100,1)</f>
        <v>#REF!</v>
      </c>
    </row>
    <row r="28" spans="1:18" ht="21">
      <c r="A28" s="46" t="s">
        <v>26</v>
      </c>
      <c r="B28" s="67" t="s">
        <v>27</v>
      </c>
      <c r="C28" s="31">
        <v>100</v>
      </c>
      <c r="D28" s="20">
        <v>163.9</v>
      </c>
      <c r="E28" s="19">
        <v>126.7</v>
      </c>
      <c r="F28" s="20">
        <v>86.7</v>
      </c>
      <c r="G28" s="66">
        <f t="shared" si="0"/>
        <v>-31.6</v>
      </c>
      <c r="H28" s="65">
        <f t="shared" si="1"/>
        <v>-47.1</v>
      </c>
      <c r="I28" s="23" t="e">
        <f>SUM(I10:I27)</f>
        <v>#REF!</v>
      </c>
      <c r="J28" s="32" t="e">
        <f>SUM(J10:J27)</f>
        <v>#REF!</v>
      </c>
      <c r="K28" s="25" t="e">
        <f>ROUND((H28/#REF!-1)*100,1)</f>
        <v>#REF!</v>
      </c>
    </row>
    <row r="29" spans="1:18" ht="11.25" customHeight="1"/>
    <row r="30" spans="1:18" ht="15" hidden="1">
      <c r="C30" s="43"/>
      <c r="D30" s="43"/>
    </row>
    <row r="31" spans="1:18" ht="15" hidden="1">
      <c r="C31" s="44"/>
      <c r="D31" s="44"/>
    </row>
  </sheetData>
  <mergeCells count="11">
    <mergeCell ref="A2:J2"/>
    <mergeCell ref="C4:C9"/>
    <mergeCell ref="B4:B9"/>
    <mergeCell ref="G4:G9"/>
    <mergeCell ref="H4:H9"/>
    <mergeCell ref="I4:I9"/>
    <mergeCell ref="E4:E6"/>
    <mergeCell ref="D4:D6"/>
    <mergeCell ref="F4:F6"/>
    <mergeCell ref="J4:J9"/>
    <mergeCell ref="A4:A9"/>
  </mergeCells>
  <pageMargins left="0.7" right="0.7" top="0.75" bottom="0.75" header="0.3" footer="0.3"/>
  <pageSetup paperSize="9" orientation="portrait" verticalDpi="150" r:id="rId1"/>
  <drawing r:id="rId2"/>
</worksheet>
</file>

<file path=xl/worksheets/sheet8.xml><?xml version="1.0" encoding="utf-8"?>
<worksheet xmlns="http://schemas.openxmlformats.org/spreadsheetml/2006/main" xmlns:r="http://schemas.openxmlformats.org/officeDocument/2006/relationships">
  <dimension ref="A1:I33"/>
  <sheetViews>
    <sheetView rightToLeft="1" view="pageBreakPreview" zoomScaleSheetLayoutView="100" workbookViewId="0">
      <selection activeCell="E10" sqref="E10:E28"/>
    </sheetView>
  </sheetViews>
  <sheetFormatPr defaultRowHeight="12.75"/>
  <cols>
    <col min="1" max="1" width="5.140625" customWidth="1"/>
    <col min="2" max="2" width="34" customWidth="1"/>
    <col min="3" max="3" width="9.140625" customWidth="1"/>
    <col min="4" max="5" width="10.7109375" customWidth="1"/>
    <col min="6" max="6" width="9.28515625" customWidth="1"/>
    <col min="7" max="7" width="11.7109375" customWidth="1"/>
    <col min="8" max="8" width="12.85546875" customWidth="1"/>
    <col min="9" max="9" width="6.7109375" hidden="1" customWidth="1"/>
  </cols>
  <sheetData>
    <row r="1" spans="1:9" ht="12" customHeight="1">
      <c r="A1" s="1"/>
    </row>
    <row r="2" spans="1:9" ht="24.75">
      <c r="A2" s="114" t="s">
        <v>52</v>
      </c>
      <c r="B2" s="114"/>
      <c r="C2" s="114"/>
      <c r="D2" s="114"/>
      <c r="E2" s="114"/>
      <c r="F2" s="114"/>
      <c r="G2" s="114"/>
      <c r="H2" s="114"/>
      <c r="I2" s="2"/>
    </row>
    <row r="3" spans="1:9" ht="18.75">
      <c r="A3" s="3"/>
      <c r="B3" s="4"/>
      <c r="C3" s="5"/>
      <c r="D3" s="7"/>
      <c r="E3" s="7"/>
      <c r="F3" s="7"/>
      <c r="G3" s="6" t="s">
        <v>0</v>
      </c>
      <c r="I3" s="7"/>
    </row>
    <row r="4" spans="1:9" ht="12.75" customHeight="1">
      <c r="A4" s="115" t="s">
        <v>1</v>
      </c>
      <c r="B4" s="107" t="s">
        <v>2</v>
      </c>
      <c r="C4" s="108" t="s">
        <v>3</v>
      </c>
      <c r="D4" s="100" t="s">
        <v>41</v>
      </c>
      <c r="E4" s="100" t="s">
        <v>46</v>
      </c>
      <c r="F4" s="121" t="s">
        <v>34</v>
      </c>
      <c r="G4" s="112" t="s">
        <v>28</v>
      </c>
      <c r="H4" s="112" t="s">
        <v>29</v>
      </c>
      <c r="I4" s="9"/>
    </row>
    <row r="5" spans="1:9">
      <c r="A5" s="115"/>
      <c r="B5" s="107"/>
      <c r="C5" s="117"/>
      <c r="D5" s="101"/>
      <c r="E5" s="101"/>
      <c r="F5" s="110"/>
      <c r="G5" s="112"/>
      <c r="H5" s="112"/>
      <c r="I5" s="9"/>
    </row>
    <row r="6" spans="1:9">
      <c r="A6" s="115"/>
      <c r="B6" s="107"/>
      <c r="C6" s="117"/>
      <c r="D6" s="109"/>
      <c r="E6" s="109"/>
      <c r="F6" s="110"/>
      <c r="G6" s="112"/>
      <c r="H6" s="112"/>
      <c r="I6" s="9"/>
    </row>
    <row r="7" spans="1:9" ht="12.75" hidden="1" customHeight="1">
      <c r="A7" s="115"/>
      <c r="B7" s="107"/>
      <c r="C7" s="117"/>
      <c r="D7" s="100" t="s">
        <v>38</v>
      </c>
      <c r="E7" s="100" t="s">
        <v>39</v>
      </c>
      <c r="F7" s="110"/>
      <c r="G7" s="112"/>
      <c r="H7" s="112"/>
      <c r="I7" s="9"/>
    </row>
    <row r="8" spans="1:9" ht="12.75" hidden="1" customHeight="1">
      <c r="A8" s="115"/>
      <c r="B8" s="107"/>
      <c r="C8" s="117"/>
      <c r="D8" s="126"/>
      <c r="E8" s="126"/>
      <c r="F8" s="110"/>
      <c r="G8" s="112"/>
      <c r="H8" s="112"/>
      <c r="I8" s="11"/>
    </row>
    <row r="9" spans="1:9" ht="18.75" hidden="1" customHeight="1">
      <c r="A9" s="115"/>
      <c r="B9" s="107"/>
      <c r="C9" s="117"/>
      <c r="D9" s="127"/>
      <c r="E9" s="127"/>
      <c r="F9" s="111"/>
      <c r="G9" s="113"/>
      <c r="H9" s="113"/>
      <c r="I9" s="15"/>
    </row>
    <row r="10" spans="1:9" ht="17.25" customHeight="1">
      <c r="A10" s="46">
        <v>10</v>
      </c>
      <c r="B10" s="40" t="s">
        <v>31</v>
      </c>
      <c r="C10" s="18">
        <v>7.5650000000000004</v>
      </c>
      <c r="D10" s="19">
        <v>108.5</v>
      </c>
      <c r="E10" s="20">
        <v>103.8</v>
      </c>
      <c r="F10" s="37">
        <f t="shared" ref="F10:F28" si="0">ROUND((E10/D10-1)*100,1)</f>
        <v>-4.3</v>
      </c>
      <c r="G10" s="38">
        <f t="shared" ref="G10:G27" si="1">ROUND(((E10-D10)*C10/$D$28),3)</f>
        <v>-0.28100000000000003</v>
      </c>
      <c r="H10" s="22">
        <f t="shared" ref="H10:H27" si="2">ROUND(G10/$G$28*100,3)</f>
        <v>0.89200000000000002</v>
      </c>
      <c r="I10" s="24"/>
    </row>
    <row r="11" spans="1:9" ht="20.25">
      <c r="A11" s="46">
        <v>11</v>
      </c>
      <c r="B11" s="40" t="s">
        <v>9</v>
      </c>
      <c r="C11" s="18">
        <v>6.3929999999999998</v>
      </c>
      <c r="D11" s="19">
        <v>227.2</v>
      </c>
      <c r="E11" s="20">
        <v>180.4</v>
      </c>
      <c r="F11" s="37">
        <f t="shared" si="0"/>
        <v>-20.6</v>
      </c>
      <c r="G11" s="38">
        <f t="shared" si="1"/>
        <v>-2.3610000000000002</v>
      </c>
      <c r="H11" s="22">
        <f t="shared" si="2"/>
        <v>7.4960000000000004</v>
      </c>
      <c r="I11" s="24"/>
    </row>
    <row r="12" spans="1:9" ht="16.5" customHeight="1">
      <c r="A12" s="46">
        <v>13</v>
      </c>
      <c r="B12" s="40" t="s">
        <v>10</v>
      </c>
      <c r="C12" s="18">
        <v>0.624</v>
      </c>
      <c r="D12" s="19">
        <v>203.5</v>
      </c>
      <c r="E12" s="20">
        <v>136.5</v>
      </c>
      <c r="F12" s="37">
        <f t="shared" si="0"/>
        <v>-32.9</v>
      </c>
      <c r="G12" s="38">
        <f t="shared" si="1"/>
        <v>-0.33</v>
      </c>
      <c r="H12" s="22">
        <f t="shared" si="2"/>
        <v>1.048</v>
      </c>
      <c r="I12" s="25">
        <f t="shared" ref="I12:I20" si="3">ROUND((F12/D12-1)*100,1)</f>
        <v>-116.2</v>
      </c>
    </row>
    <row r="13" spans="1:9" ht="20.25">
      <c r="A13" s="46">
        <v>14</v>
      </c>
      <c r="B13" s="40" t="s">
        <v>11</v>
      </c>
      <c r="C13" s="18">
        <v>0.20899999999999999</v>
      </c>
      <c r="D13" s="19">
        <v>189.7</v>
      </c>
      <c r="E13" s="20">
        <v>100.5</v>
      </c>
      <c r="F13" s="37">
        <f t="shared" si="0"/>
        <v>-47</v>
      </c>
      <c r="G13" s="38">
        <f t="shared" si="1"/>
        <v>-0.14699999999999999</v>
      </c>
      <c r="H13" s="22">
        <f t="shared" si="2"/>
        <v>0.46700000000000003</v>
      </c>
      <c r="I13" s="25">
        <f t="shared" si="3"/>
        <v>-124.8</v>
      </c>
    </row>
    <row r="14" spans="1:9" ht="36.75" customHeight="1">
      <c r="A14" s="46">
        <v>15</v>
      </c>
      <c r="B14" s="40" t="s">
        <v>12</v>
      </c>
      <c r="C14" s="18">
        <v>0.111</v>
      </c>
      <c r="D14" s="19">
        <v>158.19999999999999</v>
      </c>
      <c r="E14" s="20">
        <v>109</v>
      </c>
      <c r="F14" s="37">
        <f t="shared" si="0"/>
        <v>-31.1</v>
      </c>
      <c r="G14" s="38">
        <f t="shared" si="1"/>
        <v>-4.2999999999999997E-2</v>
      </c>
      <c r="H14" s="22">
        <f t="shared" si="2"/>
        <v>0.13700000000000001</v>
      </c>
      <c r="I14" s="25">
        <f t="shared" si="3"/>
        <v>-119.7</v>
      </c>
    </row>
    <row r="15" spans="1:9" ht="17.25" customHeight="1">
      <c r="A15" s="46">
        <v>17</v>
      </c>
      <c r="B15" s="40" t="s">
        <v>13</v>
      </c>
      <c r="C15" s="18">
        <v>7.9000000000000001E-2</v>
      </c>
      <c r="D15" s="19">
        <v>96.9</v>
      </c>
      <c r="E15" s="20">
        <v>73.400000000000006</v>
      </c>
      <c r="F15" s="37">
        <f t="shared" si="0"/>
        <v>-24.3</v>
      </c>
      <c r="G15" s="38">
        <f t="shared" si="1"/>
        <v>-1.4999999999999999E-2</v>
      </c>
      <c r="H15" s="22">
        <f t="shared" si="2"/>
        <v>4.8000000000000001E-2</v>
      </c>
      <c r="I15" s="25">
        <f t="shared" si="3"/>
        <v>-125.1</v>
      </c>
    </row>
    <row r="16" spans="1:9" ht="20.25">
      <c r="A16" s="46">
        <v>18</v>
      </c>
      <c r="B16" s="40" t="s">
        <v>14</v>
      </c>
      <c r="C16" s="18">
        <v>0.32200000000000001</v>
      </c>
      <c r="D16" s="19">
        <v>121.5</v>
      </c>
      <c r="E16" s="20">
        <v>99.1</v>
      </c>
      <c r="F16" s="37">
        <f t="shared" si="0"/>
        <v>-18.399999999999999</v>
      </c>
      <c r="G16" s="38">
        <f t="shared" si="1"/>
        <v>-5.7000000000000002E-2</v>
      </c>
      <c r="H16" s="22">
        <f t="shared" si="2"/>
        <v>0.18099999999999999</v>
      </c>
      <c r="I16" s="25">
        <f t="shared" si="3"/>
        <v>-115.1</v>
      </c>
    </row>
    <row r="17" spans="1:9" ht="17.25" customHeight="1">
      <c r="A17" s="46">
        <v>19</v>
      </c>
      <c r="B17" s="40" t="s">
        <v>15</v>
      </c>
      <c r="C17" s="18">
        <v>42.161000000000001</v>
      </c>
      <c r="D17" s="19">
        <v>128.1</v>
      </c>
      <c r="E17" s="22">
        <v>77</v>
      </c>
      <c r="F17" s="37">
        <f t="shared" si="0"/>
        <v>-39.9</v>
      </c>
      <c r="G17" s="38">
        <f t="shared" si="1"/>
        <v>-17.004000000000001</v>
      </c>
      <c r="H17" s="22">
        <f t="shared" si="2"/>
        <v>53.99</v>
      </c>
      <c r="I17" s="25">
        <f t="shared" si="3"/>
        <v>-131.1</v>
      </c>
    </row>
    <row r="18" spans="1:9" ht="20.25">
      <c r="A18" s="46">
        <v>20</v>
      </c>
      <c r="B18" s="40" t="s">
        <v>16</v>
      </c>
      <c r="C18" s="27">
        <v>6.05</v>
      </c>
      <c r="D18" s="19">
        <v>107.9</v>
      </c>
      <c r="E18" s="20">
        <v>70.3</v>
      </c>
      <c r="F18" s="37">
        <f t="shared" si="0"/>
        <v>-34.799999999999997</v>
      </c>
      <c r="G18" s="38">
        <f t="shared" si="1"/>
        <v>-1.7949999999999999</v>
      </c>
      <c r="H18" s="22">
        <f t="shared" si="2"/>
        <v>5.6989999999999998</v>
      </c>
      <c r="I18" s="25">
        <f t="shared" si="3"/>
        <v>-132.30000000000001</v>
      </c>
    </row>
    <row r="19" spans="1:9" ht="20.25">
      <c r="A19" s="46">
        <v>22</v>
      </c>
      <c r="B19" s="40" t="s">
        <v>17</v>
      </c>
      <c r="C19" s="18">
        <v>0.64200000000000002</v>
      </c>
      <c r="D19" s="19">
        <v>112.7</v>
      </c>
      <c r="E19" s="20">
        <v>100.8</v>
      </c>
      <c r="F19" s="37">
        <f t="shared" si="0"/>
        <v>-10.6</v>
      </c>
      <c r="G19" s="38">
        <f t="shared" si="1"/>
        <v>-0.06</v>
      </c>
      <c r="H19" s="22">
        <f t="shared" si="2"/>
        <v>0.191</v>
      </c>
      <c r="I19" s="25">
        <f t="shared" si="3"/>
        <v>-109.4</v>
      </c>
    </row>
    <row r="20" spans="1:9" ht="20.25">
      <c r="A20" s="46">
        <v>23</v>
      </c>
      <c r="B20" s="40" t="s">
        <v>18</v>
      </c>
      <c r="C20" s="18">
        <v>23.56</v>
      </c>
      <c r="D20" s="19">
        <v>126.6</v>
      </c>
      <c r="E20" s="22">
        <v>83</v>
      </c>
      <c r="F20" s="37">
        <f t="shared" si="0"/>
        <v>-34.4</v>
      </c>
      <c r="G20" s="38">
        <f t="shared" si="1"/>
        <v>-8.1069999999999993</v>
      </c>
      <c r="H20" s="22">
        <f t="shared" si="2"/>
        <v>25.741</v>
      </c>
      <c r="I20" s="25">
        <f t="shared" si="3"/>
        <v>-127.2</v>
      </c>
    </row>
    <row r="21" spans="1:9" ht="20.25">
      <c r="A21" s="46">
        <v>25</v>
      </c>
      <c r="B21" s="40" t="s">
        <v>19</v>
      </c>
      <c r="C21" s="18">
        <v>2.0920000000000001</v>
      </c>
      <c r="D21" s="19">
        <v>101.3</v>
      </c>
      <c r="E21" s="22">
        <v>88</v>
      </c>
      <c r="F21" s="37">
        <f t="shared" si="0"/>
        <v>-13.1</v>
      </c>
      <c r="G21" s="38">
        <f t="shared" si="1"/>
        <v>-0.22</v>
      </c>
      <c r="H21" s="22">
        <f t="shared" si="2"/>
        <v>0.69899999999999995</v>
      </c>
      <c r="I21" s="25"/>
    </row>
    <row r="22" spans="1:9" ht="20.25">
      <c r="A22" s="46">
        <v>26</v>
      </c>
      <c r="B22" s="40" t="s">
        <v>20</v>
      </c>
      <c r="C22" s="27">
        <v>7.0000000000000007E-2</v>
      </c>
      <c r="D22" s="19">
        <v>41.1</v>
      </c>
      <c r="E22" s="20">
        <v>41.1</v>
      </c>
      <c r="F22" s="37">
        <f t="shared" si="0"/>
        <v>0</v>
      </c>
      <c r="G22" s="38">
        <f t="shared" si="1"/>
        <v>0</v>
      </c>
      <c r="H22" s="22">
        <f t="shared" si="2"/>
        <v>0</v>
      </c>
      <c r="I22" s="25"/>
    </row>
    <row r="23" spans="1:9" ht="20.25">
      <c r="A23" s="46">
        <v>28</v>
      </c>
      <c r="B23" s="40" t="s">
        <v>21</v>
      </c>
      <c r="C23" s="18">
        <v>4.9829999999999997</v>
      </c>
      <c r="D23" s="19">
        <v>66.2</v>
      </c>
      <c r="E23" s="20">
        <v>45.3</v>
      </c>
      <c r="F23" s="37">
        <f t="shared" si="0"/>
        <v>-31.6</v>
      </c>
      <c r="G23" s="38">
        <f t="shared" si="1"/>
        <v>-0.82199999999999995</v>
      </c>
      <c r="H23" s="22">
        <f t="shared" si="2"/>
        <v>2.61</v>
      </c>
      <c r="I23" s="25"/>
    </row>
    <row r="24" spans="1:9" ht="36" customHeight="1">
      <c r="A24" s="46">
        <v>27</v>
      </c>
      <c r="B24" s="41" t="s">
        <v>22</v>
      </c>
      <c r="C24" s="18">
        <v>1.514</v>
      </c>
      <c r="D24" s="93">
        <v>86</v>
      </c>
      <c r="E24" s="20">
        <v>66.099999999999994</v>
      </c>
      <c r="F24" s="37">
        <f t="shared" si="0"/>
        <v>-23.1</v>
      </c>
      <c r="G24" s="38">
        <f t="shared" si="1"/>
        <v>-0.23799999999999999</v>
      </c>
      <c r="H24" s="22">
        <f t="shared" si="2"/>
        <v>0.75600000000000001</v>
      </c>
      <c r="I24" s="25"/>
    </row>
    <row r="25" spans="1:9" ht="20.25">
      <c r="A25" s="46">
        <v>29</v>
      </c>
      <c r="B25" s="40" t="s">
        <v>23</v>
      </c>
      <c r="C25" s="18">
        <v>3.512</v>
      </c>
      <c r="D25" s="19">
        <v>101.9</v>
      </c>
      <c r="E25" s="20">
        <v>101.9</v>
      </c>
      <c r="F25" s="37">
        <f t="shared" si="0"/>
        <v>0</v>
      </c>
      <c r="G25" s="38">
        <f t="shared" si="1"/>
        <v>0</v>
      </c>
      <c r="H25" s="22">
        <f t="shared" si="2"/>
        <v>0</v>
      </c>
      <c r="I25" s="25"/>
    </row>
    <row r="26" spans="1:9" ht="20.25">
      <c r="A26" s="46">
        <v>30</v>
      </c>
      <c r="B26" s="40" t="s">
        <v>24</v>
      </c>
      <c r="C26" s="18">
        <v>5.1999999999999998E-2</v>
      </c>
      <c r="D26" s="19">
        <v>232.8</v>
      </c>
      <c r="E26" s="20">
        <v>232.8</v>
      </c>
      <c r="F26" s="37">
        <f t="shared" si="0"/>
        <v>0</v>
      </c>
      <c r="G26" s="38">
        <f t="shared" si="1"/>
        <v>0</v>
      </c>
      <c r="H26" s="22">
        <f t="shared" si="2"/>
        <v>0</v>
      </c>
      <c r="I26" s="25"/>
    </row>
    <row r="27" spans="1:9" ht="20.25">
      <c r="A27" s="46">
        <v>31</v>
      </c>
      <c r="B27" s="40" t="s">
        <v>25</v>
      </c>
      <c r="C27" s="18">
        <v>6.0999999999999999E-2</v>
      </c>
      <c r="D27" s="19">
        <v>97.6</v>
      </c>
      <c r="E27" s="20">
        <v>65.599999999999994</v>
      </c>
      <c r="F27" s="37">
        <f t="shared" si="0"/>
        <v>-32.799999999999997</v>
      </c>
      <c r="G27" s="38">
        <f t="shared" si="1"/>
        <v>-1.4999999999999999E-2</v>
      </c>
      <c r="H27" s="22">
        <f t="shared" si="2"/>
        <v>4.8000000000000001E-2</v>
      </c>
      <c r="I27" s="25">
        <f>ROUND((F21/D21-1)*100,1)</f>
        <v>-112.9</v>
      </c>
    </row>
    <row r="28" spans="1:9" ht="18.75">
      <c r="A28" s="46" t="s">
        <v>26</v>
      </c>
      <c r="B28" s="63" t="s">
        <v>27</v>
      </c>
      <c r="C28" s="31">
        <v>100</v>
      </c>
      <c r="D28" s="19">
        <v>126.7</v>
      </c>
      <c r="E28" s="20">
        <v>86.7</v>
      </c>
      <c r="F28" s="37">
        <f t="shared" si="0"/>
        <v>-31.6</v>
      </c>
      <c r="G28" s="38">
        <f>SUM(G10:G27)</f>
        <v>-31.494999999999997</v>
      </c>
      <c r="H28" s="42">
        <f>SUM(H10:H27)</f>
        <v>100.003</v>
      </c>
      <c r="I28" s="25">
        <f>ROUND((F28/D28-1)*100,1)</f>
        <v>-124.9</v>
      </c>
    </row>
    <row r="29" spans="1:9">
      <c r="C29" s="51"/>
      <c r="F29" s="51"/>
      <c r="G29" s="51"/>
      <c r="H29" s="51"/>
    </row>
    <row r="30" spans="1:9" ht="15" hidden="1">
      <c r="C30" s="43"/>
    </row>
    <row r="31" spans="1:9" ht="15" hidden="1">
      <c r="C31" s="44"/>
    </row>
    <row r="33" spans="5:6">
      <c r="E33" s="45"/>
      <c r="F33" s="45"/>
    </row>
  </sheetData>
  <mergeCells count="11">
    <mergeCell ref="A2:H2"/>
    <mergeCell ref="A4:A9"/>
    <mergeCell ref="B4:B9"/>
    <mergeCell ref="C4:C9"/>
    <mergeCell ref="F4:F9"/>
    <mergeCell ref="G4:G9"/>
    <mergeCell ref="H4:H9"/>
    <mergeCell ref="D4:D6"/>
    <mergeCell ref="E4:E6"/>
    <mergeCell ref="D7:D9"/>
    <mergeCell ref="E7:E9"/>
  </mergeCells>
  <pageMargins left="0.7" right="0.7" top="0.75" bottom="0.75" header="0.3" footer="0.3"/>
  <pageSetup paperSize="9" scale="82" orientation="portrait" verticalDpi="150" r:id="rId1"/>
  <drawing r:id="rId2"/>
</worksheet>
</file>

<file path=xl/worksheets/sheet9.xml><?xml version="1.0" encoding="utf-8"?>
<worksheet xmlns="http://schemas.openxmlformats.org/spreadsheetml/2006/main" xmlns:r="http://schemas.openxmlformats.org/officeDocument/2006/relationships">
  <dimension ref="A1:N33"/>
  <sheetViews>
    <sheetView rightToLeft="1" tabSelected="1" view="pageBreakPreview" topLeftCell="A3" zoomScaleSheetLayoutView="100" workbookViewId="0">
      <selection activeCell="F28" sqref="F28:H28"/>
    </sheetView>
  </sheetViews>
  <sheetFormatPr defaultRowHeight="12.75"/>
  <cols>
    <col min="1" max="1" width="5.140625" customWidth="1"/>
    <col min="2" max="2" width="35.28515625" customWidth="1"/>
    <col min="3" max="3" width="8.85546875" customWidth="1"/>
    <col min="4" max="5" width="10.7109375" customWidth="1"/>
    <col min="6" max="6" width="8" customWidth="1"/>
    <col min="7" max="7" width="10.85546875" customWidth="1"/>
    <col min="8" max="8" width="13.85546875" customWidth="1"/>
    <col min="9" max="9" width="2.7109375" hidden="1" customWidth="1"/>
    <col min="14" max="14" width="9.140625" style="85"/>
  </cols>
  <sheetData>
    <row r="1" spans="1:14" ht="18.75">
      <c r="A1" s="84"/>
    </row>
    <row r="2" spans="1:14" ht="24.75">
      <c r="A2" s="114" t="s">
        <v>53</v>
      </c>
      <c r="B2" s="114"/>
      <c r="C2" s="114"/>
      <c r="D2" s="114"/>
      <c r="E2" s="114"/>
      <c r="F2" s="114"/>
      <c r="G2" s="114"/>
      <c r="H2" s="114"/>
      <c r="I2" s="83"/>
    </row>
    <row r="3" spans="1:14" ht="18.75">
      <c r="A3" s="82"/>
      <c r="B3" s="81"/>
      <c r="C3" s="80"/>
      <c r="D3" s="79"/>
      <c r="E3" s="79"/>
      <c r="F3" s="79"/>
      <c r="G3" s="6" t="s">
        <v>0</v>
      </c>
      <c r="I3" s="79"/>
      <c r="N3" s="86"/>
    </row>
    <row r="4" spans="1:14" ht="12.75" customHeight="1">
      <c r="A4" s="128" t="s">
        <v>1</v>
      </c>
      <c r="B4" s="129" t="s">
        <v>2</v>
      </c>
      <c r="C4" s="129" t="s">
        <v>3</v>
      </c>
      <c r="D4" s="118" t="s">
        <v>39</v>
      </c>
      <c r="E4" s="100" t="s">
        <v>46</v>
      </c>
      <c r="F4" s="133" t="s">
        <v>5</v>
      </c>
      <c r="G4" s="112" t="s">
        <v>6</v>
      </c>
      <c r="H4" s="112" t="s">
        <v>7</v>
      </c>
      <c r="I4" s="78"/>
      <c r="N4" s="86"/>
    </row>
    <row r="5" spans="1:14">
      <c r="A5" s="128"/>
      <c r="B5" s="129"/>
      <c r="C5" s="129"/>
      <c r="D5" s="131"/>
      <c r="E5" s="101"/>
      <c r="F5" s="133"/>
      <c r="G5" s="112"/>
      <c r="H5" s="112"/>
      <c r="I5" s="78"/>
      <c r="N5" s="86"/>
    </row>
    <row r="6" spans="1:14">
      <c r="A6" s="128"/>
      <c r="B6" s="129"/>
      <c r="C6" s="129"/>
      <c r="D6" s="131"/>
      <c r="E6" s="109"/>
      <c r="F6" s="133"/>
      <c r="G6" s="112"/>
      <c r="H6" s="112"/>
      <c r="I6" s="78"/>
      <c r="N6" s="86"/>
    </row>
    <row r="7" spans="1:14" ht="12.75" hidden="1" customHeight="1">
      <c r="A7" s="128"/>
      <c r="B7" s="129"/>
      <c r="C7" s="129"/>
      <c r="D7" s="131"/>
      <c r="E7" s="100" t="s">
        <v>41</v>
      </c>
      <c r="F7" s="133"/>
      <c r="G7" s="112"/>
      <c r="H7" s="112"/>
      <c r="I7" s="78"/>
      <c r="N7" s="86"/>
    </row>
    <row r="8" spans="1:14" ht="18.75" hidden="1" customHeight="1">
      <c r="A8" s="128"/>
      <c r="B8" s="129"/>
      <c r="C8" s="129"/>
      <c r="D8" s="131"/>
      <c r="E8" s="101"/>
      <c r="F8" s="133"/>
      <c r="G8" s="112"/>
      <c r="H8" s="112"/>
      <c r="I8" s="77"/>
      <c r="N8" s="86"/>
    </row>
    <row r="9" spans="1:14" ht="18.75" hidden="1" customHeight="1">
      <c r="A9" s="128"/>
      <c r="B9" s="130"/>
      <c r="C9" s="130"/>
      <c r="D9" s="132"/>
      <c r="E9" s="109"/>
      <c r="F9" s="134"/>
      <c r="G9" s="113"/>
      <c r="H9" s="113"/>
      <c r="I9" s="76"/>
      <c r="N9" s="86"/>
    </row>
    <row r="10" spans="1:14" ht="18.75">
      <c r="A10" s="73">
        <v>10</v>
      </c>
      <c r="B10" s="74" t="s">
        <v>31</v>
      </c>
      <c r="C10" s="18">
        <v>7.5650000000000004</v>
      </c>
      <c r="D10" s="20">
        <v>140.19999999999999</v>
      </c>
      <c r="E10" s="91">
        <v>103.8</v>
      </c>
      <c r="F10" s="37">
        <f t="shared" ref="F10:F28" si="0">ROUND((E10/D10-1)*100,1)</f>
        <v>-26</v>
      </c>
      <c r="G10" s="38">
        <f t="shared" ref="G10:G27" si="1">ROUND(((E10-D10)*C10/$D$28),3)</f>
        <v>-1.68</v>
      </c>
      <c r="H10" s="22">
        <f t="shared" ref="H10:H27" si="2">ROUND(G10/$G$28*100,3)</f>
        <v>3.57</v>
      </c>
      <c r="I10" s="75"/>
      <c r="N10" s="86"/>
    </row>
    <row r="11" spans="1:14" ht="18.75">
      <c r="A11" s="73">
        <v>11</v>
      </c>
      <c r="B11" s="74" t="s">
        <v>9</v>
      </c>
      <c r="C11" s="18">
        <v>6.3929999999999998</v>
      </c>
      <c r="D11" s="20">
        <v>294.10000000000002</v>
      </c>
      <c r="E11" s="91">
        <v>180.4</v>
      </c>
      <c r="F11" s="37">
        <f t="shared" si="0"/>
        <v>-38.700000000000003</v>
      </c>
      <c r="G11" s="38">
        <f t="shared" si="1"/>
        <v>-4.4349999999999996</v>
      </c>
      <c r="H11" s="22">
        <f t="shared" si="2"/>
        <v>9.4260000000000002</v>
      </c>
      <c r="I11" s="75"/>
      <c r="N11" s="86"/>
    </row>
    <row r="12" spans="1:14" ht="18.75">
      <c r="A12" s="73">
        <v>13</v>
      </c>
      <c r="B12" s="74" t="s">
        <v>10</v>
      </c>
      <c r="C12" s="18">
        <v>0.624</v>
      </c>
      <c r="D12" s="20">
        <v>264.10000000000002</v>
      </c>
      <c r="E12" s="91">
        <v>136.5</v>
      </c>
      <c r="F12" s="37">
        <f t="shared" si="0"/>
        <v>-48.3</v>
      </c>
      <c r="G12" s="38">
        <f t="shared" si="1"/>
        <v>-0.48599999999999999</v>
      </c>
      <c r="H12" s="22">
        <f t="shared" si="2"/>
        <v>1.0329999999999999</v>
      </c>
      <c r="I12" s="71">
        <f t="shared" ref="I12:I20" si="3">ROUND((F12/D12-1)*100,1)</f>
        <v>-118.3</v>
      </c>
      <c r="M12" s="70"/>
      <c r="N12" s="86"/>
    </row>
    <row r="13" spans="1:14" ht="18.75">
      <c r="A13" s="73">
        <v>14</v>
      </c>
      <c r="B13" s="74" t="s">
        <v>11</v>
      </c>
      <c r="C13" s="18">
        <v>0.20899999999999999</v>
      </c>
      <c r="D13" s="20">
        <v>245.9</v>
      </c>
      <c r="E13" s="91">
        <v>100.5</v>
      </c>
      <c r="F13" s="37">
        <f t="shared" si="0"/>
        <v>-59.1</v>
      </c>
      <c r="G13" s="38">
        <f t="shared" si="1"/>
        <v>-0.185</v>
      </c>
      <c r="H13" s="22">
        <f t="shared" si="2"/>
        <v>0.39300000000000002</v>
      </c>
      <c r="I13" s="71">
        <f t="shared" si="3"/>
        <v>-124</v>
      </c>
      <c r="M13" s="70"/>
      <c r="N13" s="86"/>
    </row>
    <row r="14" spans="1:14" ht="37.5">
      <c r="A14" s="73">
        <v>15</v>
      </c>
      <c r="B14" s="74" t="s">
        <v>12</v>
      </c>
      <c r="C14" s="18">
        <v>0.111</v>
      </c>
      <c r="D14" s="20">
        <v>205.2</v>
      </c>
      <c r="E14" s="91">
        <v>109</v>
      </c>
      <c r="F14" s="37">
        <f t="shared" si="0"/>
        <v>-46.9</v>
      </c>
      <c r="G14" s="38">
        <f t="shared" si="1"/>
        <v>-6.5000000000000002E-2</v>
      </c>
      <c r="H14" s="22">
        <f t="shared" si="2"/>
        <v>0.13800000000000001</v>
      </c>
      <c r="I14" s="71">
        <f t="shared" si="3"/>
        <v>-122.9</v>
      </c>
      <c r="M14" s="70"/>
      <c r="N14" s="86"/>
    </row>
    <row r="15" spans="1:14" ht="18.75">
      <c r="A15" s="73">
        <v>17</v>
      </c>
      <c r="B15" s="74" t="s">
        <v>13</v>
      </c>
      <c r="C15" s="18">
        <v>7.9000000000000001E-2</v>
      </c>
      <c r="D15" s="20">
        <v>125.4</v>
      </c>
      <c r="E15" s="91">
        <v>73.400000000000006</v>
      </c>
      <c r="F15" s="37">
        <f t="shared" si="0"/>
        <v>-41.5</v>
      </c>
      <c r="G15" s="38">
        <f t="shared" si="1"/>
        <v>-2.5000000000000001E-2</v>
      </c>
      <c r="H15" s="22">
        <f t="shared" si="2"/>
        <v>5.2999999999999999E-2</v>
      </c>
      <c r="I15" s="71">
        <f t="shared" si="3"/>
        <v>-133.1</v>
      </c>
      <c r="M15" s="70"/>
      <c r="N15" s="86"/>
    </row>
    <row r="16" spans="1:14" ht="18.75">
      <c r="A16" s="73">
        <v>18</v>
      </c>
      <c r="B16" s="74" t="s">
        <v>37</v>
      </c>
      <c r="C16" s="18">
        <v>0.32200000000000001</v>
      </c>
      <c r="D16" s="20">
        <v>157.19999999999999</v>
      </c>
      <c r="E16" s="91">
        <v>99.1</v>
      </c>
      <c r="F16" s="37">
        <f t="shared" si="0"/>
        <v>-37</v>
      </c>
      <c r="G16" s="38">
        <f t="shared" si="1"/>
        <v>-0.114</v>
      </c>
      <c r="H16" s="22">
        <f t="shared" si="2"/>
        <v>0.24199999999999999</v>
      </c>
      <c r="I16" s="71">
        <f t="shared" si="3"/>
        <v>-123.5</v>
      </c>
      <c r="M16" s="70"/>
      <c r="N16" s="86"/>
    </row>
    <row r="17" spans="1:14" ht="18.75">
      <c r="A17" s="73">
        <v>19</v>
      </c>
      <c r="B17" s="74" t="s">
        <v>36</v>
      </c>
      <c r="C17" s="18">
        <v>42.161000000000001</v>
      </c>
      <c r="D17" s="20">
        <v>165.6</v>
      </c>
      <c r="E17" s="37">
        <v>77</v>
      </c>
      <c r="F17" s="37">
        <f t="shared" si="0"/>
        <v>-53.5</v>
      </c>
      <c r="G17" s="38">
        <f t="shared" si="1"/>
        <v>-22.791</v>
      </c>
      <c r="H17" s="22">
        <f t="shared" si="2"/>
        <v>48.436999999999998</v>
      </c>
      <c r="I17" s="71">
        <f t="shared" si="3"/>
        <v>-132.30000000000001</v>
      </c>
      <c r="M17" s="70"/>
      <c r="N17" s="86"/>
    </row>
    <row r="18" spans="1:14" ht="18.75">
      <c r="A18" s="73">
        <v>20</v>
      </c>
      <c r="B18" s="74" t="s">
        <v>35</v>
      </c>
      <c r="C18" s="27">
        <v>6.05</v>
      </c>
      <c r="D18" s="20">
        <v>139.4</v>
      </c>
      <c r="E18" s="91">
        <v>70.3</v>
      </c>
      <c r="F18" s="37">
        <f t="shared" si="0"/>
        <v>-49.6</v>
      </c>
      <c r="G18" s="38">
        <f t="shared" si="1"/>
        <v>-2.5510000000000002</v>
      </c>
      <c r="H18" s="22">
        <f t="shared" si="2"/>
        <v>5.4219999999999997</v>
      </c>
      <c r="I18" s="71">
        <f t="shared" si="3"/>
        <v>-135.6</v>
      </c>
      <c r="M18" s="70"/>
      <c r="N18" s="86"/>
    </row>
    <row r="19" spans="1:14" ht="18.75">
      <c r="A19" s="73">
        <v>22</v>
      </c>
      <c r="B19" s="74" t="s">
        <v>17</v>
      </c>
      <c r="C19" s="18">
        <v>0.64200000000000002</v>
      </c>
      <c r="D19" s="20">
        <v>145.80000000000001</v>
      </c>
      <c r="E19" s="91">
        <v>100.8</v>
      </c>
      <c r="F19" s="37">
        <f t="shared" si="0"/>
        <v>-30.9</v>
      </c>
      <c r="G19" s="38">
        <f t="shared" si="1"/>
        <v>-0.17599999999999999</v>
      </c>
      <c r="H19" s="22">
        <f t="shared" si="2"/>
        <v>0.374</v>
      </c>
      <c r="I19" s="71">
        <f t="shared" si="3"/>
        <v>-121.2</v>
      </c>
      <c r="M19" s="70"/>
      <c r="N19" s="86"/>
    </row>
    <row r="20" spans="1:14" ht="18.75">
      <c r="A20" s="73">
        <v>23</v>
      </c>
      <c r="B20" s="74" t="s">
        <v>18</v>
      </c>
      <c r="C20" s="18">
        <v>23.56</v>
      </c>
      <c r="D20" s="22">
        <v>164</v>
      </c>
      <c r="E20" s="37">
        <v>83</v>
      </c>
      <c r="F20" s="37">
        <f t="shared" si="0"/>
        <v>-49.4</v>
      </c>
      <c r="G20" s="38">
        <f t="shared" si="1"/>
        <v>-11.643000000000001</v>
      </c>
      <c r="H20" s="22">
        <f t="shared" si="2"/>
        <v>24.744</v>
      </c>
      <c r="I20" s="71">
        <f t="shared" si="3"/>
        <v>-130.1</v>
      </c>
      <c r="M20" s="70"/>
      <c r="N20" s="86"/>
    </row>
    <row r="21" spans="1:14" ht="18.75">
      <c r="A21" s="73">
        <v>25</v>
      </c>
      <c r="B21" s="74" t="s">
        <v>19</v>
      </c>
      <c r="C21" s="18">
        <v>2.0920000000000001</v>
      </c>
      <c r="D21" s="20">
        <v>131.30000000000001</v>
      </c>
      <c r="E21" s="37">
        <v>88</v>
      </c>
      <c r="F21" s="37">
        <f t="shared" si="0"/>
        <v>-33</v>
      </c>
      <c r="G21" s="38">
        <f t="shared" si="1"/>
        <v>-0.55300000000000005</v>
      </c>
      <c r="H21" s="22">
        <f t="shared" si="2"/>
        <v>1.175</v>
      </c>
      <c r="I21" s="71"/>
      <c r="M21" s="70"/>
      <c r="N21" s="86"/>
    </row>
    <row r="22" spans="1:14" ht="18.75">
      <c r="A22" s="73">
        <v>26</v>
      </c>
      <c r="B22" s="74" t="s">
        <v>20</v>
      </c>
      <c r="C22" s="27">
        <v>7.0000000000000007E-2</v>
      </c>
      <c r="D22" s="20">
        <v>53.3</v>
      </c>
      <c r="E22" s="91">
        <v>41.1</v>
      </c>
      <c r="F22" s="37">
        <f t="shared" si="0"/>
        <v>-22.9</v>
      </c>
      <c r="G22" s="38">
        <f t="shared" si="1"/>
        <v>-5.0000000000000001E-3</v>
      </c>
      <c r="H22" s="22">
        <f t="shared" si="2"/>
        <v>1.0999999999999999E-2</v>
      </c>
      <c r="I22" s="71"/>
      <c r="M22" s="70"/>
      <c r="N22" s="86"/>
    </row>
    <row r="23" spans="1:14" ht="20.25">
      <c r="A23" s="73">
        <v>28</v>
      </c>
      <c r="B23" s="40" t="s">
        <v>21</v>
      </c>
      <c r="C23" s="18">
        <v>4.9829999999999997</v>
      </c>
      <c r="D23" s="20">
        <v>85.8</v>
      </c>
      <c r="E23" s="91">
        <v>45.3</v>
      </c>
      <c r="F23" s="37">
        <f t="shared" si="0"/>
        <v>-47.2</v>
      </c>
      <c r="G23" s="38">
        <f t="shared" si="1"/>
        <v>-1.2310000000000001</v>
      </c>
      <c r="H23" s="22">
        <f t="shared" si="2"/>
        <v>2.6160000000000001</v>
      </c>
      <c r="I23" s="71"/>
      <c r="M23" s="70"/>
      <c r="N23" s="86"/>
    </row>
    <row r="24" spans="1:14" ht="40.5">
      <c r="A24" s="73">
        <v>27</v>
      </c>
      <c r="B24" s="41" t="s">
        <v>22</v>
      </c>
      <c r="C24" s="18">
        <v>1.514</v>
      </c>
      <c r="D24" s="20">
        <v>111.5</v>
      </c>
      <c r="E24" s="91">
        <v>66.099999999999994</v>
      </c>
      <c r="F24" s="37">
        <f t="shared" si="0"/>
        <v>-40.700000000000003</v>
      </c>
      <c r="G24" s="38">
        <f t="shared" si="1"/>
        <v>-0.41899999999999998</v>
      </c>
      <c r="H24" s="22">
        <f t="shared" si="2"/>
        <v>0.89</v>
      </c>
      <c r="I24" s="71"/>
      <c r="M24" s="70"/>
      <c r="N24" s="86"/>
    </row>
    <row r="25" spans="1:14" ht="20.25">
      <c r="A25" s="73">
        <v>29</v>
      </c>
      <c r="B25" s="40" t="s">
        <v>23</v>
      </c>
      <c r="C25" s="18">
        <v>3.512</v>
      </c>
      <c r="D25" s="20">
        <v>132.19999999999999</v>
      </c>
      <c r="E25" s="91">
        <v>101.9</v>
      </c>
      <c r="F25" s="37">
        <f t="shared" si="0"/>
        <v>-22.9</v>
      </c>
      <c r="G25" s="38">
        <f t="shared" si="1"/>
        <v>-0.64900000000000002</v>
      </c>
      <c r="H25" s="22">
        <f t="shared" si="2"/>
        <v>1.379</v>
      </c>
      <c r="I25" s="71"/>
      <c r="M25" s="70"/>
      <c r="N25" s="86"/>
    </row>
    <row r="26" spans="1:14" ht="20.25">
      <c r="A26" s="73">
        <v>30</v>
      </c>
      <c r="B26" s="40" t="s">
        <v>24</v>
      </c>
      <c r="C26" s="18">
        <v>5.1999999999999998E-2</v>
      </c>
      <c r="D26" s="20">
        <v>302.39999999999998</v>
      </c>
      <c r="E26" s="91">
        <v>232.8</v>
      </c>
      <c r="F26" s="37">
        <f t="shared" si="0"/>
        <v>-23</v>
      </c>
      <c r="G26" s="38">
        <f t="shared" si="1"/>
        <v>-2.1999999999999999E-2</v>
      </c>
      <c r="H26" s="22">
        <f t="shared" si="2"/>
        <v>4.7E-2</v>
      </c>
      <c r="I26" s="71"/>
      <c r="M26" s="70"/>
      <c r="N26" s="86"/>
    </row>
    <row r="27" spans="1:14" ht="19.5" thickBot="1">
      <c r="A27" s="54">
        <v>31</v>
      </c>
      <c r="B27" s="74" t="s">
        <v>25</v>
      </c>
      <c r="C27" s="18">
        <v>6.0999999999999999E-2</v>
      </c>
      <c r="D27" s="20">
        <v>126.4</v>
      </c>
      <c r="E27" s="91">
        <v>65.599999999999994</v>
      </c>
      <c r="F27" s="37">
        <f t="shared" si="0"/>
        <v>-48.1</v>
      </c>
      <c r="G27" s="38">
        <f t="shared" si="1"/>
        <v>-2.3E-2</v>
      </c>
      <c r="H27" s="22">
        <f t="shared" si="2"/>
        <v>4.9000000000000002E-2</v>
      </c>
      <c r="I27" s="71">
        <f>ROUND((F21/D21-1)*100,1)</f>
        <v>-125.1</v>
      </c>
      <c r="M27" s="70"/>
      <c r="N27" s="86"/>
    </row>
    <row r="28" spans="1:14" ht="18.75">
      <c r="A28" s="73" t="s">
        <v>26</v>
      </c>
      <c r="B28" s="72" t="s">
        <v>27</v>
      </c>
      <c r="C28" s="18">
        <v>100</v>
      </c>
      <c r="D28" s="50">
        <v>163.9</v>
      </c>
      <c r="E28" s="92">
        <v>86.7</v>
      </c>
      <c r="F28" s="37">
        <f t="shared" si="0"/>
        <v>-47.1</v>
      </c>
      <c r="G28" s="38">
        <f>SUM(G10:G27)</f>
        <v>-47.053000000000004</v>
      </c>
      <c r="H28" s="42">
        <f>SUM(H10:H27)</f>
        <v>99.998999999999995</v>
      </c>
      <c r="I28" s="71">
        <f>ROUND((F28/D28-1)*100,1)</f>
        <v>-128.69999999999999</v>
      </c>
      <c r="M28" s="70"/>
      <c r="N28" s="86"/>
    </row>
    <row r="29" spans="1:14">
      <c r="M29" s="70"/>
      <c r="N29" s="86"/>
    </row>
    <row r="30" spans="1:14" ht="15" hidden="1">
      <c r="C30" s="43"/>
      <c r="M30" s="39"/>
      <c r="N30" s="87"/>
    </row>
    <row r="31" spans="1:14" ht="15" hidden="1">
      <c r="C31" s="44"/>
      <c r="M31" s="39"/>
      <c r="N31" s="87"/>
    </row>
    <row r="32" spans="1:14">
      <c r="M32" s="70"/>
      <c r="N32" s="86"/>
    </row>
    <row r="33" spans="4:5">
      <c r="D33" s="45"/>
      <c r="E33" s="45"/>
    </row>
  </sheetData>
  <mergeCells count="10">
    <mergeCell ref="H4:H9"/>
    <mergeCell ref="A4:A9"/>
    <mergeCell ref="A2:H2"/>
    <mergeCell ref="C4:C9"/>
    <mergeCell ref="D4:D9"/>
    <mergeCell ref="B4:B9"/>
    <mergeCell ref="F4:F9"/>
    <mergeCell ref="G4:G9"/>
    <mergeCell ref="E4:E6"/>
    <mergeCell ref="E7:E9"/>
  </mergeCells>
  <pageMargins left="0.7" right="0.7" top="0.75" bottom="0.75" header="0.3" footer="0.3"/>
  <pageSetup paperSize="9" scale="82" orientation="portrait" verticalDpi="15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نطاقات تمت تسميتها</vt:lpstr>
      </vt:variant>
      <vt:variant>
        <vt:i4>6</vt:i4>
      </vt:variant>
    </vt:vector>
  </HeadingPairs>
  <TitlesOfParts>
    <vt:vector size="15" baseType="lpstr">
      <vt:lpstr>الارقام القياسية للمخرجات</vt:lpstr>
      <vt:lpstr>نسب المساهمة الفصلية للمخرجات</vt:lpstr>
      <vt:lpstr>نسب المساهمة السنوية للمخرجات</vt:lpstr>
      <vt:lpstr>الارقام القياسية للمدخلات</vt:lpstr>
      <vt:lpstr>نسبة المساهمة الفصلي للمدخلات</vt:lpstr>
      <vt:lpstr>نسبة المساهمة السنوي للمدخلات</vt:lpstr>
      <vt:lpstr>الارقام القياسية للكمية الانتاج</vt:lpstr>
      <vt:lpstr>نسبة المساهمة الفصلي للكميات</vt:lpstr>
      <vt:lpstr>نسبة المساهمة السنوي للكميات</vt:lpstr>
      <vt:lpstr>'الارقام القياسية للمخرجات'!OLE_LINK1</vt:lpstr>
      <vt:lpstr>'الارقام القياسية للمخرجات'!OLE_LINK3</vt:lpstr>
      <vt:lpstr>'الارقام القياسية للكمية الانتاج'!Print_Area</vt:lpstr>
      <vt:lpstr>'الارقام القياسية للمخرجات'!Print_Area</vt:lpstr>
      <vt:lpstr>'نسب المساهمة الفصلية للمخرجات'!Print_Area</vt:lpstr>
      <vt:lpstr>'نسبة المساهمة السنوي للمدخلات'!Print_Area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Sundus Sabur</dc:creator>
  <cp:lastModifiedBy>Sundus Sabur</cp:lastModifiedBy>
  <dcterms:created xsi:type="dcterms:W3CDTF">2018-08-09T07:32:45Z</dcterms:created>
  <dcterms:modified xsi:type="dcterms:W3CDTF">2020-11-09T08:20:00Z</dcterms:modified>
</cp:coreProperties>
</file>